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showInkAnnotation="0" codeName="ThisWorkbook" autoCompressPictures="0"/>
  <xr:revisionPtr revIDLastSave="0" documentId="13_ncr:1_{6BB69111-2F85-47A0-B1D6-60CF26BEBDD9}" xr6:coauthVersionLast="47" xr6:coauthVersionMax="47" xr10:uidLastSave="{00000000-0000-0000-0000-000000000000}"/>
  <bookViews>
    <workbookView xWindow="28680" yWindow="-120" windowWidth="29040" windowHeight="17520" firstSheet="1" activeTab="1" xr2:uid="{00000000-000D-0000-FFFF-FFFF00000000}"/>
  </bookViews>
  <sheets>
    <sheet name="Acerno_Cache_XXXXX" sheetId="6" state="veryHidden" r:id="rId1"/>
    <sheet name="Samlet budgetoversigt" sheetId="5" r:id="rId2"/>
    <sheet name="Gantt-diagram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85" i="5" l="1"/>
  <c r="E185" i="5"/>
  <c r="S185" i="5" s="1"/>
  <c r="B174" i="5"/>
  <c r="E167" i="5"/>
  <c r="S167" i="5" s="1"/>
  <c r="R167" i="5"/>
  <c r="T167" i="5"/>
  <c r="B156" i="5"/>
  <c r="R149" i="5"/>
  <c r="E149" i="5"/>
  <c r="T149" i="5" s="1"/>
  <c r="B138" i="5"/>
  <c r="R131" i="5"/>
  <c r="E131" i="5"/>
  <c r="T131" i="5" s="1"/>
  <c r="B120" i="5"/>
  <c r="R113" i="5"/>
  <c r="E113" i="5"/>
  <c r="S113" i="5" s="1"/>
  <c r="B102" i="5"/>
  <c r="R95" i="5"/>
  <c r="E95" i="5"/>
  <c r="S95" i="5" s="1"/>
  <c r="B84" i="5"/>
  <c r="R77" i="5"/>
  <c r="E77" i="5"/>
  <c r="S77" i="5" s="1"/>
  <c r="E78" i="5"/>
  <c r="B66" i="5"/>
  <c r="R59" i="5"/>
  <c r="E59" i="5"/>
  <c r="S59" i="5" s="1"/>
  <c r="B48" i="5"/>
  <c r="E41" i="5"/>
  <c r="T41" i="5" s="1"/>
  <c r="E42" i="5"/>
  <c r="R41" i="5"/>
  <c r="E22" i="5"/>
  <c r="S22" i="5" s="1"/>
  <c r="E23" i="5"/>
  <c r="R22" i="5"/>
  <c r="B29" i="5"/>
  <c r="D11" i="5"/>
  <c r="T185" i="5" l="1"/>
  <c r="S149" i="5"/>
  <c r="S131" i="5"/>
  <c r="T113" i="5"/>
  <c r="T95" i="5"/>
  <c r="T77" i="5"/>
  <c r="T59" i="5"/>
  <c r="S41" i="5"/>
  <c r="T22" i="5"/>
  <c r="D174" i="5"/>
  <c r="D156" i="5"/>
  <c r="E152" i="5"/>
  <c r="B50" i="5" l="1"/>
  <c r="E40" i="5"/>
  <c r="T40" i="5" s="1"/>
  <c r="E30" i="5"/>
  <c r="E21" i="5"/>
  <c r="S21" i="5" s="1"/>
  <c r="F6" i="5"/>
  <c r="D14" i="5"/>
  <c r="D12" i="5"/>
  <c r="D10" i="5"/>
  <c r="D9" i="5"/>
  <c r="D8" i="5"/>
  <c r="D7" i="5"/>
  <c r="D6" i="5"/>
  <c r="C14" i="5"/>
  <c r="C12" i="5"/>
  <c r="C10" i="5"/>
  <c r="C9" i="5"/>
  <c r="C8" i="5"/>
  <c r="C6" i="5"/>
  <c r="C7" i="5"/>
  <c r="C11" i="5"/>
  <c r="B14" i="5"/>
  <c r="B12" i="5"/>
  <c r="B11" i="5"/>
  <c r="B10" i="5"/>
  <c r="B9" i="5"/>
  <c r="B8" i="5"/>
  <c r="B7" i="5"/>
  <c r="B6" i="5"/>
  <c r="R194" i="5"/>
  <c r="R193" i="5"/>
  <c r="E193" i="5"/>
  <c r="S193" i="5" s="1"/>
  <c r="R192" i="5"/>
  <c r="D192" i="5"/>
  <c r="D194" i="5" s="1"/>
  <c r="C192" i="5"/>
  <c r="C194" i="5" s="1"/>
  <c r="B192" i="5"/>
  <c r="B194" i="5" s="1"/>
  <c r="R191" i="5"/>
  <c r="E191" i="5"/>
  <c r="S191" i="5" s="1"/>
  <c r="R190" i="5"/>
  <c r="E190" i="5"/>
  <c r="S190" i="5" s="1"/>
  <c r="R189" i="5"/>
  <c r="E189" i="5"/>
  <c r="S189" i="5" s="1"/>
  <c r="R188" i="5"/>
  <c r="E188" i="5"/>
  <c r="S188" i="5" s="1"/>
  <c r="R187" i="5"/>
  <c r="E187" i="5"/>
  <c r="S187" i="5" s="1"/>
  <c r="R186" i="5"/>
  <c r="E186" i="5"/>
  <c r="S186" i="5" s="1"/>
  <c r="R184" i="5"/>
  <c r="E184" i="5"/>
  <c r="S184" i="5" s="1"/>
  <c r="R176" i="5"/>
  <c r="R175" i="5"/>
  <c r="E175" i="5"/>
  <c r="R174" i="5"/>
  <c r="D176" i="5"/>
  <c r="C174" i="5"/>
  <c r="C176" i="5" s="1"/>
  <c r="B176" i="5"/>
  <c r="R173" i="5"/>
  <c r="E173" i="5"/>
  <c r="S173" i="5" s="1"/>
  <c r="R172" i="5"/>
  <c r="E172" i="5"/>
  <c r="S172" i="5" s="1"/>
  <c r="R171" i="5"/>
  <c r="E171" i="5"/>
  <c r="S171" i="5" s="1"/>
  <c r="R170" i="5"/>
  <c r="E170" i="5"/>
  <c r="S170" i="5" s="1"/>
  <c r="R169" i="5"/>
  <c r="E169" i="5"/>
  <c r="S169" i="5" s="1"/>
  <c r="R168" i="5"/>
  <c r="E168" i="5"/>
  <c r="S168" i="5" s="1"/>
  <c r="R166" i="5"/>
  <c r="E166" i="5"/>
  <c r="S166" i="5" s="1"/>
  <c r="R158" i="5"/>
  <c r="R157" i="5"/>
  <c r="E157" i="5"/>
  <c r="R156" i="5"/>
  <c r="D158" i="5"/>
  <c r="C156" i="5"/>
  <c r="C158" i="5" s="1"/>
  <c r="B158" i="5"/>
  <c r="R155" i="5"/>
  <c r="E155" i="5"/>
  <c r="S155" i="5" s="1"/>
  <c r="R154" i="5"/>
  <c r="E154" i="5"/>
  <c r="S154" i="5" s="1"/>
  <c r="R153" i="5"/>
  <c r="E153" i="5"/>
  <c r="S153" i="5" s="1"/>
  <c r="R152" i="5"/>
  <c r="S152" i="5"/>
  <c r="R151" i="5"/>
  <c r="E151" i="5"/>
  <c r="S151" i="5" s="1"/>
  <c r="R150" i="5"/>
  <c r="E150" i="5"/>
  <c r="S150" i="5" s="1"/>
  <c r="R148" i="5"/>
  <c r="E148" i="5"/>
  <c r="T148" i="5" s="1"/>
  <c r="R140" i="5"/>
  <c r="R139" i="5"/>
  <c r="E139" i="5"/>
  <c r="R138" i="5"/>
  <c r="D138" i="5"/>
  <c r="D140" i="5" s="1"/>
  <c r="C138" i="5"/>
  <c r="C140" i="5" s="1"/>
  <c r="B140" i="5"/>
  <c r="R137" i="5"/>
  <c r="E137" i="5"/>
  <c r="S137" i="5" s="1"/>
  <c r="R136" i="5"/>
  <c r="E136" i="5"/>
  <c r="S136" i="5" s="1"/>
  <c r="R135" i="5"/>
  <c r="E135" i="5"/>
  <c r="S135" i="5" s="1"/>
  <c r="R134" i="5"/>
  <c r="E134" i="5"/>
  <c r="S134" i="5" s="1"/>
  <c r="R133" i="5"/>
  <c r="E133" i="5"/>
  <c r="S133" i="5" s="1"/>
  <c r="R132" i="5"/>
  <c r="E132" i="5"/>
  <c r="S132" i="5" s="1"/>
  <c r="R130" i="5"/>
  <c r="E130" i="5"/>
  <c r="S130" i="5" s="1"/>
  <c r="R122" i="5"/>
  <c r="R121" i="5"/>
  <c r="E121" i="5"/>
  <c r="S121" i="5" s="1"/>
  <c r="R120" i="5"/>
  <c r="D120" i="5"/>
  <c r="D122" i="5" s="1"/>
  <c r="C120" i="5"/>
  <c r="C122" i="5" s="1"/>
  <c r="B122" i="5"/>
  <c r="R119" i="5"/>
  <c r="E119" i="5"/>
  <c r="S119" i="5" s="1"/>
  <c r="R118" i="5"/>
  <c r="E118" i="5"/>
  <c r="S118" i="5" s="1"/>
  <c r="R117" i="5"/>
  <c r="E117" i="5"/>
  <c r="S117" i="5" s="1"/>
  <c r="R116" i="5"/>
  <c r="E116" i="5"/>
  <c r="S116" i="5" s="1"/>
  <c r="R115" i="5"/>
  <c r="E115" i="5"/>
  <c r="S115" i="5" s="1"/>
  <c r="R114" i="5"/>
  <c r="E114" i="5"/>
  <c r="S114" i="5" s="1"/>
  <c r="R112" i="5"/>
  <c r="E112" i="5"/>
  <c r="S112" i="5" s="1"/>
  <c r="R104" i="5"/>
  <c r="R103" i="5"/>
  <c r="E103" i="5"/>
  <c r="S103" i="5" s="1"/>
  <c r="R102" i="5"/>
  <c r="D102" i="5"/>
  <c r="D104" i="5" s="1"/>
  <c r="C102" i="5"/>
  <c r="C104" i="5" s="1"/>
  <c r="B104" i="5"/>
  <c r="R101" i="5"/>
  <c r="E101" i="5"/>
  <c r="S101" i="5" s="1"/>
  <c r="R100" i="5"/>
  <c r="E100" i="5"/>
  <c r="S100" i="5" s="1"/>
  <c r="R99" i="5"/>
  <c r="E99" i="5"/>
  <c r="S99" i="5" s="1"/>
  <c r="R98" i="5"/>
  <c r="E98" i="5"/>
  <c r="S98" i="5" s="1"/>
  <c r="R97" i="5"/>
  <c r="E97" i="5"/>
  <c r="S97" i="5" s="1"/>
  <c r="R96" i="5"/>
  <c r="E96" i="5"/>
  <c r="S96" i="5" s="1"/>
  <c r="R94" i="5"/>
  <c r="E94" i="5"/>
  <c r="S94" i="5" s="1"/>
  <c r="R86" i="5"/>
  <c r="R85" i="5"/>
  <c r="E85" i="5"/>
  <c r="S85" i="5" s="1"/>
  <c r="R84" i="5"/>
  <c r="D84" i="5"/>
  <c r="D86" i="5" s="1"/>
  <c r="C84" i="5"/>
  <c r="C86" i="5" s="1"/>
  <c r="B86" i="5"/>
  <c r="R83" i="5"/>
  <c r="E83" i="5"/>
  <c r="S83" i="5" s="1"/>
  <c r="R82" i="5"/>
  <c r="E82" i="5"/>
  <c r="S82" i="5" s="1"/>
  <c r="R81" i="5"/>
  <c r="E81" i="5"/>
  <c r="S81" i="5" s="1"/>
  <c r="R80" i="5"/>
  <c r="E80" i="5"/>
  <c r="S80" i="5" s="1"/>
  <c r="R79" i="5"/>
  <c r="E79" i="5"/>
  <c r="S79" i="5" s="1"/>
  <c r="R78" i="5"/>
  <c r="S78" i="5"/>
  <c r="R76" i="5"/>
  <c r="E76" i="5"/>
  <c r="S76" i="5" s="1"/>
  <c r="R68" i="5"/>
  <c r="R67" i="5"/>
  <c r="E67" i="5"/>
  <c r="S67" i="5" s="1"/>
  <c r="R66" i="5"/>
  <c r="D66" i="5"/>
  <c r="D68" i="5" s="1"/>
  <c r="C66" i="5"/>
  <c r="C68" i="5" s="1"/>
  <c r="B68" i="5"/>
  <c r="R65" i="5"/>
  <c r="E65" i="5"/>
  <c r="S65" i="5" s="1"/>
  <c r="R64" i="5"/>
  <c r="E64" i="5"/>
  <c r="S64" i="5" s="1"/>
  <c r="R63" i="5"/>
  <c r="E63" i="5"/>
  <c r="S63" i="5" s="1"/>
  <c r="R62" i="5"/>
  <c r="E62" i="5"/>
  <c r="S62" i="5" s="1"/>
  <c r="R61" i="5"/>
  <c r="E61" i="5"/>
  <c r="S61" i="5" s="1"/>
  <c r="R60" i="5"/>
  <c r="E60" i="5"/>
  <c r="S60" i="5" s="1"/>
  <c r="R58" i="5"/>
  <c r="E58" i="5"/>
  <c r="T58" i="5" s="1"/>
  <c r="R50" i="5"/>
  <c r="R49" i="5"/>
  <c r="E49" i="5"/>
  <c r="R48" i="5"/>
  <c r="D48" i="5"/>
  <c r="D50" i="5" s="1"/>
  <c r="C48" i="5"/>
  <c r="C50" i="5" s="1"/>
  <c r="R47" i="5"/>
  <c r="E47" i="5"/>
  <c r="S47" i="5" s="1"/>
  <c r="R46" i="5"/>
  <c r="E46" i="5"/>
  <c r="S46" i="5" s="1"/>
  <c r="R45" i="5"/>
  <c r="E45" i="5"/>
  <c r="S45" i="5" s="1"/>
  <c r="R44" i="5"/>
  <c r="E44" i="5"/>
  <c r="S44" i="5" s="1"/>
  <c r="R43" i="5"/>
  <c r="E43" i="5"/>
  <c r="S43" i="5" s="1"/>
  <c r="R42" i="5"/>
  <c r="S42" i="5"/>
  <c r="R40" i="5"/>
  <c r="T112" i="5" l="1"/>
  <c r="S148" i="5"/>
  <c r="T94" i="5"/>
  <c r="T76" i="5"/>
  <c r="E66" i="5"/>
  <c r="E68" i="5" s="1"/>
  <c r="S68" i="5" s="1"/>
  <c r="E156" i="5"/>
  <c r="E158" i="5" s="1"/>
  <c r="E159" i="5" s="1"/>
  <c r="S157" i="5"/>
  <c r="T166" i="5"/>
  <c r="S49" i="5"/>
  <c r="S58" i="5"/>
  <c r="S175" i="5"/>
  <c r="T184" i="5"/>
  <c r="C13" i="5"/>
  <c r="C15" i="5" s="1"/>
  <c r="E7" i="5"/>
  <c r="D13" i="5"/>
  <c r="D15" i="5" s="1"/>
  <c r="S40" i="5"/>
  <c r="T21" i="5"/>
  <c r="E6" i="5"/>
  <c r="B13" i="5"/>
  <c r="B15" i="5" s="1"/>
  <c r="E192" i="5"/>
  <c r="E194" i="5" s="1"/>
  <c r="S194" i="5" s="1"/>
  <c r="E174" i="5"/>
  <c r="E176" i="5" s="1"/>
  <c r="S176" i="5" s="1"/>
  <c r="T130" i="5"/>
  <c r="S139" i="5"/>
  <c r="E138" i="5"/>
  <c r="E140" i="5" s="1"/>
  <c r="E120" i="5"/>
  <c r="E122" i="5" s="1"/>
  <c r="S122" i="5" s="1"/>
  <c r="E102" i="5"/>
  <c r="E104" i="5" s="1"/>
  <c r="S104" i="5" s="1"/>
  <c r="E84" i="5"/>
  <c r="E86" i="5" s="1"/>
  <c r="S86" i="5" s="1"/>
  <c r="E48" i="5"/>
  <c r="E52" i="5" s="1"/>
  <c r="D29" i="5"/>
  <c r="C29" i="5"/>
  <c r="B31" i="5"/>
  <c r="S158" i="5" l="1"/>
  <c r="E29" i="5"/>
  <c r="E33" i="5" s="1"/>
  <c r="E124" i="5"/>
  <c r="E142" i="5"/>
  <c r="S192" i="5"/>
  <c r="S66" i="5"/>
  <c r="E106" i="5"/>
  <c r="E196" i="5"/>
  <c r="E88" i="5"/>
  <c r="E69" i="5"/>
  <c r="S156" i="5"/>
  <c r="E70" i="5"/>
  <c r="E178" i="5"/>
  <c r="E160" i="5"/>
  <c r="E50" i="5"/>
  <c r="E195" i="5"/>
  <c r="S174" i="5"/>
  <c r="E177" i="5"/>
  <c r="S140" i="5"/>
  <c r="S138" i="5"/>
  <c r="E141" i="5"/>
  <c r="S120" i="5"/>
  <c r="E123" i="5"/>
  <c r="S102" i="5"/>
  <c r="E105" i="5"/>
  <c r="S84" i="5"/>
  <c r="E87" i="5"/>
  <c r="S48" i="5"/>
  <c r="E51" i="5" l="1"/>
  <c r="S50" i="5"/>
  <c r="E24" i="5" l="1"/>
  <c r="S24" i="5" s="1"/>
  <c r="W478" i="5"/>
  <c r="X459" i="5"/>
  <c r="W459" i="5"/>
  <c r="V459" i="5"/>
  <c r="U459" i="5"/>
  <c r="U456" i="5"/>
  <c r="X439" i="5"/>
  <c r="W439" i="5"/>
  <c r="V439" i="5"/>
  <c r="U439" i="5"/>
  <c r="U436" i="5"/>
  <c r="X419" i="5"/>
  <c r="W419" i="5"/>
  <c r="V419" i="5"/>
  <c r="U419" i="5"/>
  <c r="U416" i="5"/>
  <c r="X399" i="5"/>
  <c r="W399" i="5"/>
  <c r="V399" i="5"/>
  <c r="U399" i="5"/>
  <c r="U396" i="5"/>
  <c r="X379" i="5"/>
  <c r="W379" i="5"/>
  <c r="V379" i="5"/>
  <c r="U379" i="5"/>
  <c r="U376" i="5"/>
  <c r="X359" i="5"/>
  <c r="W359" i="5"/>
  <c r="V359" i="5"/>
  <c r="U359" i="5"/>
  <c r="U356" i="5"/>
  <c r="X339" i="5"/>
  <c r="W339" i="5"/>
  <c r="V339" i="5"/>
  <c r="U339" i="5"/>
  <c r="U336" i="5"/>
  <c r="X319" i="5"/>
  <c r="W319" i="5"/>
  <c r="V319" i="5"/>
  <c r="U319" i="5"/>
  <c r="U316" i="5"/>
  <c r="X299" i="5"/>
  <c r="W299" i="5"/>
  <c r="V299" i="5"/>
  <c r="U299" i="5"/>
  <c r="U296" i="5"/>
  <c r="X279" i="5"/>
  <c r="W279" i="5"/>
  <c r="V279" i="5"/>
  <c r="U279" i="5"/>
  <c r="U276" i="5"/>
  <c r="X259" i="5"/>
  <c r="W259" i="5"/>
  <c r="V259" i="5"/>
  <c r="U259" i="5"/>
  <c r="U256" i="5"/>
  <c r="X239" i="5"/>
  <c r="W239" i="5"/>
  <c r="V239" i="5"/>
  <c r="U239" i="5"/>
  <c r="U236" i="5"/>
  <c r="X219" i="5"/>
  <c r="W219" i="5"/>
  <c r="V219" i="5"/>
  <c r="U219" i="5"/>
  <c r="U216" i="5"/>
  <c r="X199" i="5"/>
  <c r="W199" i="5"/>
  <c r="V199" i="5"/>
  <c r="U199" i="5"/>
  <c r="U196" i="5"/>
  <c r="U178" i="5"/>
  <c r="U160" i="5"/>
  <c r="U142" i="5"/>
  <c r="U124" i="5"/>
  <c r="U106" i="5"/>
  <c r="U88" i="5"/>
  <c r="U70" i="5"/>
  <c r="U52" i="5"/>
  <c r="X33" i="5"/>
  <c r="W33" i="5"/>
  <c r="V33" i="5"/>
  <c r="U33" i="5"/>
  <c r="U32" i="5"/>
  <c r="R31" i="5"/>
  <c r="R30" i="5"/>
  <c r="R29" i="5"/>
  <c r="R28" i="5"/>
  <c r="R27" i="5"/>
  <c r="R26" i="5"/>
  <c r="R25" i="5"/>
  <c r="R24" i="5"/>
  <c r="R23" i="5"/>
  <c r="R21" i="5"/>
  <c r="X456" i="5"/>
  <c r="V436" i="5"/>
  <c r="W436" i="5"/>
  <c r="W416" i="5"/>
  <c r="X416" i="5"/>
  <c r="W396" i="5"/>
  <c r="X396" i="5"/>
  <c r="W376" i="5"/>
  <c r="V356" i="5"/>
  <c r="W356" i="5"/>
  <c r="X356" i="5"/>
  <c r="X336" i="5"/>
  <c r="W316" i="5"/>
  <c r="W296" i="5"/>
  <c r="X296" i="5"/>
  <c r="W276" i="5"/>
  <c r="X276" i="5"/>
  <c r="X256" i="5"/>
  <c r="W236" i="5"/>
  <c r="X216" i="5"/>
  <c r="V196" i="5"/>
  <c r="V178" i="5"/>
  <c r="W178" i="5"/>
  <c r="X178" i="5"/>
  <c r="W160" i="5"/>
  <c r="X160" i="5"/>
  <c r="W142" i="5"/>
  <c r="V124" i="5"/>
  <c r="X124" i="5"/>
  <c r="W106" i="5"/>
  <c r="W88" i="5"/>
  <c r="X88" i="5"/>
  <c r="V70" i="5"/>
  <c r="W70" i="5"/>
  <c r="X70" i="5"/>
  <c r="S23" i="5"/>
  <c r="E25" i="5"/>
  <c r="S25" i="5" s="1"/>
  <c r="E26" i="5"/>
  <c r="S26" i="5" s="1"/>
  <c r="E27" i="5"/>
  <c r="S27" i="5" s="1"/>
  <c r="E28" i="5"/>
  <c r="S28" i="5" s="1"/>
  <c r="V32" i="5"/>
  <c r="W32" i="5"/>
  <c r="X32" i="5"/>
  <c r="W456" i="5"/>
  <c r="S30" i="5"/>
  <c r="X142" i="5"/>
  <c r="V88" i="5"/>
  <c r="V142" i="5"/>
  <c r="W196" i="5"/>
  <c r="X196" i="5"/>
  <c r="V416" i="5"/>
  <c r="V296" i="5" l="1"/>
  <c r="V160" i="5"/>
  <c r="V396" i="5"/>
  <c r="V336" i="5"/>
  <c r="X52" i="5"/>
  <c r="E9" i="5"/>
  <c r="V256" i="5"/>
  <c r="V276" i="5"/>
  <c r="W52" i="5"/>
  <c r="V216" i="5"/>
  <c r="V52" i="5"/>
  <c r="V106" i="5"/>
  <c r="X236" i="5"/>
  <c r="W256" i="5"/>
  <c r="X316" i="5"/>
  <c r="W336" i="5"/>
  <c r="X436" i="5"/>
  <c r="W124" i="5"/>
  <c r="X106" i="5"/>
  <c r="W216" i="5"/>
  <c r="V236" i="5"/>
  <c r="V316" i="5"/>
  <c r="V456" i="5"/>
  <c r="E11" i="5"/>
  <c r="E12" i="5"/>
  <c r="D31" i="5"/>
  <c r="C31" i="5"/>
  <c r="E14" i="5"/>
  <c r="E10" i="5"/>
  <c r="E8" i="5"/>
  <c r="V376" i="5"/>
  <c r="X376" i="5"/>
  <c r="E31" i="5" l="1"/>
  <c r="E32" i="5" s="1"/>
  <c r="E13" i="5"/>
  <c r="S29" i="5"/>
  <c r="E15" i="5"/>
  <c r="S31" i="5" l="1"/>
  <c r="B52" i="5"/>
  <c r="B70" i="5"/>
  <c r="B34" i="5"/>
  <c r="B196" i="5"/>
  <c r="B160" i="5"/>
  <c r="B178" i="5"/>
  <c r="B124" i="5"/>
  <c r="B142" i="5"/>
  <c r="B88" i="5"/>
  <c r="B106" i="5"/>
  <c r="V34" i="5"/>
  <c r="Y34" i="5" s="1"/>
  <c r="V320" i="5"/>
  <c r="Y320" i="5" s="1"/>
  <c r="V126" i="5"/>
  <c r="Y126" i="5" s="1"/>
  <c r="V300" i="5"/>
  <c r="Y300" i="5" s="1"/>
  <c r="V220" i="5"/>
  <c r="Y220" i="5" s="1"/>
  <c r="V440" i="5"/>
  <c r="Y440" i="5" s="1"/>
  <c r="V380" i="5"/>
  <c r="Y380" i="5" s="1"/>
  <c r="V180" i="5"/>
  <c r="Y180" i="5" s="1"/>
  <c r="V240" i="5"/>
  <c r="Y240" i="5" s="1"/>
  <c r="V420" i="5"/>
  <c r="Y420" i="5" s="1"/>
  <c r="V162" i="5"/>
  <c r="Y162" i="5" s="1"/>
  <c r="V260" i="5"/>
  <c r="Y260" i="5" s="1"/>
  <c r="V72" i="5"/>
  <c r="Y72" i="5" s="1"/>
  <c r="V360" i="5"/>
  <c r="Y360" i="5" s="1"/>
  <c r="V90" i="5"/>
  <c r="Y90" i="5" s="1"/>
  <c r="V144" i="5"/>
  <c r="Y144" i="5" s="1"/>
  <c r="V340" i="5"/>
  <c r="Y340" i="5" s="1"/>
  <c r="V54" i="5"/>
  <c r="Y54" i="5" s="1"/>
  <c r="B33" i="5"/>
  <c r="V280" i="5"/>
  <c r="Y280" i="5" s="1"/>
  <c r="V460" i="5"/>
  <c r="Y460" i="5" s="1"/>
  <c r="V200" i="5"/>
  <c r="Y200" i="5" s="1"/>
  <c r="V108" i="5"/>
  <c r="Y108" i="5" s="1"/>
  <c r="V400" i="5"/>
  <c r="Y400" i="5" s="1"/>
</calcChain>
</file>

<file path=xl/sharedStrings.xml><?xml version="1.0" encoding="utf-8"?>
<sst xmlns="http://schemas.openxmlformats.org/spreadsheetml/2006/main" count="406" uniqueCount="90">
  <si>
    <t>I alt</t>
  </si>
  <si>
    <t>OH</t>
  </si>
  <si>
    <t>Scrap-værdi</t>
  </si>
  <si>
    <t>Egenfinansiering</t>
  </si>
  <si>
    <t>Anden offentlig</t>
  </si>
  <si>
    <t>Ekstern bistand</t>
  </si>
  <si>
    <t>AP 2</t>
  </si>
  <si>
    <t>AP 3</t>
  </si>
  <si>
    <t>AP 5</t>
  </si>
  <si>
    <t>Okt</t>
  </si>
  <si>
    <t>Apr</t>
  </si>
  <si>
    <t>Jul</t>
  </si>
  <si>
    <t>Jan</t>
  </si>
  <si>
    <t xml:space="preserve">Jul </t>
  </si>
  <si>
    <t>Samlet timetal:</t>
  </si>
  <si>
    <t>Samlet budget:</t>
  </si>
  <si>
    <t>AP 4</t>
  </si>
  <si>
    <t>Antal timer</t>
  </si>
  <si>
    <t>Evt. indtægter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</si>
  <si>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</si>
  <si>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</si>
  <si>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</si>
  <si>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</si>
  <si>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</si>
  <si>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</si>
  <si>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</si>
  <si>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</si>
  <si>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</si>
  <si>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</si>
  <si>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</si>
  <si>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</si>
  <si>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</si>
  <si>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</si>
  <si>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Totalt budget:</t>
  </si>
  <si>
    <t>AP budget</t>
  </si>
  <si>
    <t>I alt uden OH</t>
  </si>
  <si>
    <t>De felter der er markeret med grønt bliver udfyldt automatisk.</t>
  </si>
  <si>
    <t>Projektets totalbudget udfyldes automatisk</t>
  </si>
  <si>
    <t xml:space="preserve">1.1 </t>
  </si>
  <si>
    <t>Involverede projektdeltagere</t>
  </si>
  <si>
    <t>AP 1: Navn på AP1</t>
  </si>
  <si>
    <t>Milepæle:</t>
  </si>
  <si>
    <t>Mv.</t>
  </si>
  <si>
    <t>M1.1:</t>
  </si>
  <si>
    <t>Total</t>
  </si>
  <si>
    <t>M 1.2:</t>
  </si>
  <si>
    <t>Egen</t>
  </si>
  <si>
    <t>Timeløn</t>
  </si>
  <si>
    <t>%sats af projektbud.</t>
  </si>
  <si>
    <t xml:space="preserve">Projekttitel: </t>
  </si>
  <si>
    <t>Naer</t>
  </si>
  <si>
    <t>Anden off.</t>
  </si>
  <si>
    <t>Totalt timetal:</t>
  </si>
  <si>
    <t>Apparatur/udstyr</t>
  </si>
  <si>
    <t>20XX</t>
  </si>
  <si>
    <t xml:space="preserve">Lille virksomhed </t>
  </si>
  <si>
    <t>Mellemstor virksomhed</t>
  </si>
  <si>
    <t xml:space="preserve">Stor virksomhed </t>
  </si>
  <si>
    <t>Anvendt forskning</t>
  </si>
  <si>
    <t>Udvikling</t>
  </si>
  <si>
    <t>Demonstration</t>
  </si>
  <si>
    <t xml:space="preserve">Netværksprojekt </t>
  </si>
  <si>
    <t>Forsknings- og vidensformidlingsorganisation</t>
  </si>
  <si>
    <t>Beregnet tilskudssats</t>
  </si>
  <si>
    <t xml:space="preserve">Tilskudsprocent </t>
  </si>
  <si>
    <t>M2.1:</t>
  </si>
  <si>
    <t>M 2.2:</t>
  </si>
  <si>
    <t>Gantt Diagram</t>
  </si>
  <si>
    <t>Andel af totalbudget</t>
  </si>
  <si>
    <t>Lønomkostninger</t>
  </si>
  <si>
    <t>Revision</t>
  </si>
  <si>
    <t>Øvrige omkostninger</t>
  </si>
  <si>
    <t>Hovedansøger:</t>
  </si>
  <si>
    <t>(Deltager 1)</t>
  </si>
  <si>
    <t xml:space="preserve">Deltager 2: </t>
  </si>
  <si>
    <t xml:space="preserve">Deltager 3: </t>
  </si>
  <si>
    <t xml:space="preserve">Deltager 10: </t>
  </si>
  <si>
    <t xml:space="preserve">Deltager 9: </t>
  </si>
  <si>
    <t xml:space="preserve">Deltager 8: </t>
  </si>
  <si>
    <t xml:space="preserve">Deltager 7: </t>
  </si>
  <si>
    <t xml:space="preserve">Deltager 6: </t>
  </si>
  <si>
    <t xml:space="preserve">Deltager 5: </t>
  </si>
  <si>
    <t xml:space="preserve">Deltager 4: </t>
  </si>
  <si>
    <t>OH sats</t>
  </si>
  <si>
    <r>
      <t xml:space="preserve">Journal nr: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</si>
  <si>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r>
      <t xml:space="preserve">Godkendt fra: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</si>
  <si>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t>SGAV</t>
  </si>
  <si>
    <t>Total SGAV andel</t>
  </si>
  <si>
    <t>VIP løn</t>
  </si>
  <si>
    <t>TAP løn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</si>
</sst>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??_);_(@_)"/>
    <numFmt numFmtId="167" formatCode="0.0"/>
    <numFmt numFmtId="168" formatCode="_ * #,##0_ ;_ * \-#,##0_ ;_ * &quot;-&quot;??_ ;_ @_ "/>
  </numFmts>
  <fonts count="27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7"/>
      <color theme="1"/>
      <name val="Arial"/>
      <family val="2"/>
      <scheme val="minor"/>
    </font>
    <font>
      <sz val="8"/>
      <color rgb="FF000000"/>
      <name val="Segoe UI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name val="Arial"/>
      <family val="2"/>
      <scheme val="minor"/>
    </font>
    <font>
      <sz val="11"/>
      <color indexed="10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color indexed="9"/>
      <name val="Arial"/>
      <family val="2"/>
      <scheme val="minor"/>
    </font>
    <font>
      <sz val="11"/>
      <name val="Arial"/>
      <family val="2"/>
      <scheme val="minor"/>
    </font>
    <font>
      <b/>
      <sz val="11"/>
      <color indexed="23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i/>
      <sz val="11"/>
      <color theme="0" tint="-0.34998626667073579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17">
    <xf numFmtId="0" fontId="0" fillId="0" borderId="0" xfId="0"/>
    <xf numFmtId="0" fontId="2" fillId="0" borderId="1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/>
    <xf numFmtId="0" fontId="4" fillId="0" borderId="0" xfId="0" applyFont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5" xfId="0" applyFont="1" applyBorder="1"/>
    <xf numFmtId="0" fontId="0" fillId="2" borderId="5" xfId="0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2" borderId="7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6" fillId="4" borderId="0" xfId="0" applyFont="1" applyFill="1" applyBorder="1"/>
    <xf numFmtId="0" fontId="6" fillId="4" borderId="14" xfId="0" applyFont="1" applyFill="1" applyBorder="1"/>
    <xf numFmtId="0" fontId="6" fillId="4" borderId="12" xfId="0" applyFont="1" applyFill="1" applyBorder="1"/>
    <xf numFmtId="0" fontId="6" fillId="4" borderId="15" xfId="0" applyFont="1" applyFill="1" applyBorder="1"/>
    <xf numFmtId="0" fontId="11" fillId="0" borderId="2" xfId="0" applyFont="1" applyBorder="1" applyAlignment="1">
      <alignment horizontal="center"/>
    </xf>
    <xf numFmtId="0" fontId="11" fillId="2" borderId="4" xfId="0" applyFont="1" applyFill="1" applyBorder="1"/>
    <xf numFmtId="0" fontId="11" fillId="2" borderId="1" xfId="0" applyFont="1" applyFill="1" applyBorder="1"/>
    <xf numFmtId="0" fontId="11" fillId="0" borderId="5" xfId="0" applyFont="1" applyBorder="1"/>
    <xf numFmtId="0" fontId="11" fillId="0" borderId="0" xfId="0" applyFont="1" applyBorder="1"/>
    <xf numFmtId="0" fontId="11" fillId="2" borderId="7" xfId="0" applyFont="1" applyFill="1" applyBorder="1"/>
    <xf numFmtId="0" fontId="11" fillId="2" borderId="3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6" fillId="4" borderId="0" xfId="0" applyFont="1" applyFill="1"/>
    <xf numFmtId="0" fontId="0" fillId="0" borderId="0" xfId="0" applyFont="1" applyFill="1"/>
    <xf numFmtId="0" fontId="11" fillId="3" borderId="8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0" xfId="0" applyFont="1" applyFill="1" applyBorder="1"/>
    <xf numFmtId="0" fontId="0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3" fontId="7" fillId="4" borderId="0" xfId="1" applyNumberFormat="1" applyFont="1" applyFill="1" applyBorder="1" applyProtection="1"/>
    <xf numFmtId="3" fontId="7" fillId="4" borderId="10" xfId="1" applyNumberFormat="1" applyFont="1" applyFill="1" applyBorder="1" applyProtection="1"/>
    <xf numFmtId="3" fontId="6" fillId="4" borderId="10" xfId="1" applyNumberFormat="1" applyFont="1" applyFill="1" applyBorder="1" applyProtection="1"/>
    <xf numFmtId="3" fontId="7" fillId="4" borderId="11" xfId="1" applyNumberFormat="1" applyFont="1" applyFill="1" applyBorder="1" applyProtection="1"/>
    <xf numFmtId="0" fontId="0" fillId="0" borderId="11" xfId="0" applyFont="1" applyBorder="1"/>
    <xf numFmtId="0" fontId="12" fillId="0" borderId="0" xfId="0" applyFont="1" applyProtection="1"/>
    <xf numFmtId="0" fontId="0" fillId="0" borderId="0" xfId="0" applyFont="1" applyBorder="1" applyProtection="1"/>
    <xf numFmtId="0" fontId="12" fillId="0" borderId="0" xfId="0" applyFont="1" applyBorder="1" applyProtection="1"/>
    <xf numFmtId="0" fontId="0" fillId="0" borderId="0" xfId="0" applyFont="1" applyProtection="1"/>
    <xf numFmtId="3" fontId="12" fillId="0" borderId="11" xfId="1" applyNumberFormat="1" applyFont="1" applyFill="1" applyBorder="1" applyProtection="1">
      <protection locked="0"/>
    </xf>
    <xf numFmtId="3" fontId="6" fillId="4" borderId="0" xfId="1" applyNumberFormat="1" applyFont="1" applyFill="1" applyBorder="1" applyProtection="1"/>
    <xf numFmtId="3" fontId="0" fillId="0" borderId="10" xfId="1" applyNumberFormat="1" applyFont="1" applyBorder="1" applyProtection="1">
      <protection locked="0"/>
    </xf>
    <xf numFmtId="0" fontId="14" fillId="0" borderId="10" xfId="0" applyFont="1" applyFill="1" applyBorder="1"/>
    <xf numFmtId="0" fontId="7" fillId="0" borderId="0" xfId="0" applyFont="1" applyFill="1" applyBorder="1" applyProtection="1">
      <protection hidden="1"/>
    </xf>
    <xf numFmtId="167" fontId="7" fillId="0" borderId="0" xfId="0" applyNumberFormat="1" applyFont="1" applyProtection="1">
      <protection hidden="1"/>
    </xf>
    <xf numFmtId="1" fontId="12" fillId="0" borderId="0" xfId="0" applyNumberFormat="1" applyFont="1" applyFill="1" applyProtection="1"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Fill="1" applyBorder="1" applyProtection="1">
      <protection hidden="1"/>
    </xf>
    <xf numFmtId="167" fontId="15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1" fontId="0" fillId="0" borderId="0" xfId="0" applyNumberFormat="1" applyFont="1"/>
    <xf numFmtId="0" fontId="7" fillId="4" borderId="0" xfId="0" applyFont="1" applyFill="1" applyBorder="1" applyAlignment="1">
      <alignment horizontal="left" vertical="center"/>
    </xf>
    <xf numFmtId="0" fontId="17" fillId="0" borderId="10" xfId="0" applyFont="1" applyBorder="1" applyProtection="1">
      <protection locked="0"/>
    </xf>
    <xf numFmtId="166" fontId="18" fillId="0" borderId="0" xfId="1" applyNumberFormat="1" applyFont="1" applyProtection="1">
      <protection hidden="1"/>
    </xf>
    <xf numFmtId="166" fontId="12" fillId="0" borderId="0" xfId="1" applyNumberFormat="1" applyFont="1"/>
    <xf numFmtId="0" fontId="6" fillId="4" borderId="0" xfId="0" applyFont="1" applyFill="1" applyBorder="1" applyAlignment="1">
      <alignment horizontal="left"/>
    </xf>
    <xf numFmtId="168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Border="1"/>
    <xf numFmtId="168" fontId="2" fillId="0" borderId="0" xfId="0" applyNumberFormat="1" applyFont="1" applyFill="1"/>
    <xf numFmtId="164" fontId="2" fillId="0" borderId="0" xfId="0" applyNumberFormat="1" applyFont="1" applyFill="1"/>
    <xf numFmtId="0" fontId="0" fillId="0" borderId="0" xfId="0" applyBorder="1" applyAlignment="1"/>
    <xf numFmtId="168" fontId="0" fillId="0" borderId="0" xfId="0" applyNumberFormat="1" applyFill="1" applyBorder="1"/>
    <xf numFmtId="0" fontId="19" fillId="0" borderId="0" xfId="0" applyFont="1" applyBorder="1" applyAlignment="1"/>
    <xf numFmtId="0" fontId="2" fillId="0" borderId="0" xfId="0" applyFont="1" applyBorder="1" applyAlignment="1"/>
    <xf numFmtId="3" fontId="21" fillId="0" borderId="0" xfId="1" applyNumberFormat="1" applyFont="1" applyFill="1"/>
    <xf numFmtId="164" fontId="0" fillId="0" borderId="0" xfId="0" applyNumberFormat="1" applyFill="1" applyBorder="1"/>
    <xf numFmtId="0" fontId="2" fillId="0" borderId="0" xfId="0" applyFont="1" applyFill="1" applyBorder="1" applyAlignment="1"/>
    <xf numFmtId="165" fontId="16" fillId="0" borderId="0" xfId="0" applyNumberFormat="1" applyFont="1" applyFill="1"/>
    <xf numFmtId="165" fontId="0" fillId="0" borderId="0" xfId="1" applyFont="1" applyFill="1"/>
    <xf numFmtId="9" fontId="0" fillId="0" borderId="0" xfId="2" applyFont="1" applyFill="1"/>
    <xf numFmtId="165" fontId="0" fillId="0" borderId="0" xfId="0" applyNumberFormat="1"/>
    <xf numFmtId="168" fontId="16" fillId="0" borderId="0" xfId="0" applyNumberFormat="1" applyFont="1" applyFill="1"/>
    <xf numFmtId="164" fontId="16" fillId="0" borderId="0" xfId="0" applyNumberFormat="1" applyFont="1" applyFill="1"/>
    <xf numFmtId="164" fontId="2" fillId="0" borderId="0" xfId="0" applyNumberFormat="1" applyFont="1"/>
    <xf numFmtId="168" fontId="22" fillId="0" borderId="0" xfId="0" applyNumberFormat="1" applyFont="1" applyFill="1" applyProtection="1">
      <protection hidden="1"/>
    </xf>
    <xf numFmtId="164" fontId="22" fillId="0" borderId="0" xfId="0" applyNumberFormat="1" applyFont="1" applyFill="1" applyProtection="1">
      <protection hidden="1"/>
    </xf>
    <xf numFmtId="0" fontId="0" fillId="0" borderId="0" xfId="0" applyAlignment="1">
      <alignment shrinkToFit="1"/>
    </xf>
    <xf numFmtId="0" fontId="16" fillId="0" borderId="0" xfId="0" applyFont="1" applyBorder="1" applyAlignment="1"/>
    <xf numFmtId="2" fontId="0" fillId="0" borderId="0" xfId="0" applyNumberFormat="1"/>
    <xf numFmtId="0" fontId="11" fillId="2" borderId="9" xfId="0" applyFont="1" applyFill="1" applyBorder="1"/>
    <xf numFmtId="166" fontId="2" fillId="0" borderId="0" xfId="0" applyNumberFormat="1" applyFont="1" applyFill="1" applyAlignment="1">
      <alignment horizontal="center"/>
    </xf>
    <xf numFmtId="166" fontId="20" fillId="0" borderId="0" xfId="0" applyNumberFormat="1" applyFont="1" applyFill="1" applyAlignment="1">
      <alignment horizontal="center" wrapText="1"/>
    </xf>
    <xf numFmtId="10" fontId="6" fillId="4" borderId="0" xfId="3" applyNumberFormat="1" applyFont="1" applyFill="1" applyProtection="1">
      <protection hidden="1"/>
    </xf>
    <xf numFmtId="168" fontId="0" fillId="0" borderId="0" xfId="1" applyNumberFormat="1" applyFont="1" applyProtection="1">
      <protection locked="0"/>
    </xf>
    <xf numFmtId="168" fontId="6" fillId="4" borderId="0" xfId="1" applyNumberFormat="1" applyFont="1" applyFill="1"/>
    <xf numFmtId="168" fontId="13" fillId="0" borderId="0" xfId="1" applyNumberFormat="1" applyFont="1" applyProtection="1">
      <protection locked="0"/>
    </xf>
    <xf numFmtId="168" fontId="0" fillId="0" borderId="10" xfId="1" applyNumberFormat="1" applyFont="1" applyBorder="1" applyProtection="1">
      <protection locked="0"/>
    </xf>
    <xf numFmtId="168" fontId="6" fillId="4" borderId="10" xfId="1" applyNumberFormat="1" applyFont="1" applyFill="1" applyBorder="1"/>
    <xf numFmtId="0" fontId="2" fillId="0" borderId="0" xfId="0" applyFont="1"/>
    <xf numFmtId="166" fontId="6" fillId="4" borderId="23" xfId="1" applyNumberFormat="1" applyFont="1" applyFill="1" applyBorder="1"/>
    <xf numFmtId="168" fontId="6" fillId="4" borderId="23" xfId="1" applyNumberFormat="1" applyFont="1" applyFill="1" applyBorder="1"/>
    <xf numFmtId="3" fontId="6" fillId="4" borderId="22" xfId="1" applyNumberFormat="1" applyFont="1" applyFill="1" applyBorder="1" applyProtection="1"/>
    <xf numFmtId="165" fontId="0" fillId="0" borderId="0" xfId="1" applyFont="1"/>
    <xf numFmtId="0" fontId="19" fillId="0" borderId="0" xfId="0" applyFont="1"/>
    <xf numFmtId="0" fontId="11" fillId="2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8" fillId="4" borderId="14" xfId="0" applyFont="1" applyFill="1" applyBorder="1"/>
    <xf numFmtId="0" fontId="9" fillId="4" borderId="15" xfId="0" applyFont="1" applyFill="1" applyBorder="1" applyAlignment="1">
      <alignment horizontal="center"/>
    </xf>
    <xf numFmtId="165" fontId="6" fillId="4" borderId="0" xfId="1" applyFont="1" applyFill="1" applyBorder="1" applyProtection="1"/>
    <xf numFmtId="3" fontId="7" fillId="4" borderId="17" xfId="1" applyNumberFormat="1" applyFont="1" applyFill="1" applyBorder="1" applyProtection="1"/>
    <xf numFmtId="3" fontId="7" fillId="4" borderId="19" xfId="1" applyNumberFormat="1" applyFont="1" applyFill="1" applyBorder="1" applyProtection="1"/>
    <xf numFmtId="3" fontId="7" fillId="4" borderId="21" xfId="1" applyNumberFormat="1" applyFont="1" applyFill="1" applyBorder="1" applyProtection="1"/>
    <xf numFmtId="3" fontId="6" fillId="4" borderId="21" xfId="1" applyNumberFormat="1" applyFont="1" applyFill="1" applyBorder="1" applyProtection="1"/>
    <xf numFmtId="166" fontId="6" fillId="4" borderId="26" xfId="1" applyNumberFormat="1" applyFont="1" applyFill="1" applyBorder="1"/>
    <xf numFmtId="3" fontId="7" fillId="4" borderId="23" xfId="1" applyNumberFormat="1" applyFont="1" applyFill="1" applyBorder="1" applyProtection="1"/>
    <xf numFmtId="0" fontId="25" fillId="0" borderId="0" xfId="0" applyFont="1"/>
    <xf numFmtId="0" fontId="25" fillId="0" borderId="0" xfId="0" applyFont="1" applyFill="1" applyBorder="1" applyProtection="1">
      <protection hidden="1"/>
    </xf>
    <xf numFmtId="9" fontId="24" fillId="0" borderId="0" xfId="3" applyNumberFormat="1" applyFont="1" applyProtection="1">
      <protection hidden="1"/>
    </xf>
    <xf numFmtId="9" fontId="24" fillId="0" borderId="0" xfId="3" applyFont="1"/>
    <xf numFmtId="0" fontId="16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7" fillId="4" borderId="28" xfId="0" applyFont="1" applyFill="1" applyBorder="1"/>
    <xf numFmtId="0" fontId="6" fillId="4" borderId="29" xfId="0" applyFont="1" applyFill="1" applyBorder="1"/>
    <xf numFmtId="0" fontId="7" fillId="4" borderId="27" xfId="0" applyFont="1" applyFill="1" applyBorder="1"/>
    <xf numFmtId="0" fontId="7" fillId="4" borderId="29" xfId="0" applyFont="1" applyFill="1" applyBorder="1"/>
    <xf numFmtId="9" fontId="24" fillId="0" borderId="0" xfId="3" applyFont="1" applyProtection="1">
      <protection hidden="1"/>
    </xf>
    <xf numFmtId="0" fontId="0" fillId="0" borderId="0" xfId="0" applyFont="1" applyBorder="1" applyAlignment="1"/>
    <xf numFmtId="2" fontId="0" fillId="0" borderId="0" xfId="0" applyNumberFormat="1" applyFill="1"/>
    <xf numFmtId="2" fontId="2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/>
    <xf numFmtId="2" fontId="0" fillId="0" borderId="0" xfId="0" applyNumberFormat="1" applyFill="1" applyBorder="1"/>
    <xf numFmtId="2" fontId="21" fillId="0" borderId="0" xfId="1" applyNumberFormat="1" applyFont="1" applyFill="1"/>
    <xf numFmtId="2" fontId="16" fillId="0" borderId="0" xfId="0" applyNumberFormat="1" applyFont="1" applyFill="1"/>
    <xf numFmtId="2" fontId="22" fillId="0" borderId="0" xfId="0" applyNumberFormat="1" applyFont="1" applyFill="1" applyProtection="1">
      <protection hidden="1"/>
    </xf>
    <xf numFmtId="10" fontId="2" fillId="0" borderId="0" xfId="3" applyNumberFormat="1" applyFont="1" applyBorder="1" applyProtection="1">
      <protection locked="0"/>
    </xf>
    <xf numFmtId="166" fontId="2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2" fillId="0" borderId="0" xfId="1" applyNumberFormat="1" applyFont="1" applyFill="1" applyBorder="1" applyProtection="1">
      <protection locked="0"/>
    </xf>
    <xf numFmtId="0" fontId="14" fillId="0" borderId="0" xfId="0" applyFont="1" applyFill="1" applyBorder="1"/>
    <xf numFmtId="1" fontId="12" fillId="0" borderId="0" xfId="0" applyNumberFormat="1" applyFont="1" applyFill="1" applyBorder="1" applyProtection="1">
      <protection hidden="1"/>
    </xf>
    <xf numFmtId="167" fontId="15" fillId="0" borderId="0" xfId="0" applyNumberFormat="1" applyFont="1" applyFill="1" applyBorder="1" applyProtection="1">
      <protection hidden="1"/>
    </xf>
    <xf numFmtId="1" fontId="15" fillId="0" borderId="0" xfId="0" applyNumberFormat="1" applyFont="1" applyFill="1" applyBorder="1" applyProtection="1">
      <protection hidden="1"/>
    </xf>
    <xf numFmtId="166" fontId="18" fillId="0" borderId="0" xfId="1" applyNumberFormat="1" applyFont="1" applyFill="1" applyBorder="1" applyProtection="1">
      <protection hidden="1"/>
    </xf>
    <xf numFmtId="0" fontId="0" fillId="0" borderId="0" xfId="0" applyFill="1" applyBorder="1"/>
    <xf numFmtId="0" fontId="1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/>
    <xf numFmtId="0" fontId="12" fillId="0" borderId="0" xfId="0" applyFont="1" applyFill="1" applyBorder="1" applyProtection="1">
      <protection locked="0"/>
    </xf>
    <xf numFmtId="10" fontId="2" fillId="0" borderId="0" xfId="3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168" fontId="0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/>
    <xf numFmtId="0" fontId="0" fillId="0" borderId="0" xfId="0" applyFill="1" applyBorder="1" applyAlignment="1"/>
    <xf numFmtId="165" fontId="0" fillId="0" borderId="0" xfId="1" applyFont="1" applyFill="1" applyBorder="1"/>
    <xf numFmtId="3" fontId="6" fillId="0" borderId="0" xfId="1" applyNumberFormat="1" applyFont="1" applyFill="1" applyBorder="1" applyProtection="1"/>
    <xf numFmtId="0" fontId="16" fillId="0" borderId="0" xfId="0" applyFont="1" applyFill="1" applyBorder="1" applyAlignment="1"/>
    <xf numFmtId="168" fontId="13" fillId="0" borderId="0" xfId="1" applyNumberFormat="1" applyFont="1" applyFill="1" applyBorder="1" applyProtection="1">
      <protection locked="0"/>
    </xf>
    <xf numFmtId="0" fontId="6" fillId="0" borderId="0" xfId="0" applyFont="1" applyFill="1" applyBorder="1"/>
    <xf numFmtId="165" fontId="6" fillId="0" borderId="0" xfId="1" applyFont="1" applyFill="1" applyBorder="1" applyProtection="1"/>
    <xf numFmtId="3" fontId="0" fillId="0" borderId="0" xfId="1" applyNumberFormat="1" applyFont="1" applyFill="1" applyBorder="1" applyProtection="1">
      <protection locked="0"/>
    </xf>
    <xf numFmtId="166" fontId="6" fillId="0" borderId="0" xfId="1" applyNumberFormat="1" applyFont="1" applyFill="1" applyBorder="1"/>
    <xf numFmtId="167" fontId="7" fillId="0" borderId="0" xfId="0" applyNumberFormat="1" applyFont="1" applyFill="1" applyBorder="1" applyProtection="1">
      <protection hidden="1"/>
    </xf>
    <xf numFmtId="10" fontId="6" fillId="0" borderId="0" xfId="3" applyNumberFormat="1" applyFont="1" applyFill="1" applyBorder="1" applyProtection="1">
      <protection hidden="1"/>
    </xf>
    <xf numFmtId="9" fontId="24" fillId="0" borderId="0" xfId="3" applyNumberFormat="1" applyFont="1" applyFill="1" applyBorder="1" applyProtection="1">
      <protection hidden="1"/>
    </xf>
    <xf numFmtId="0" fontId="25" fillId="0" borderId="0" xfId="0" applyFont="1" applyFill="1" applyBorder="1"/>
    <xf numFmtId="9" fontId="24" fillId="0" borderId="0" xfId="3" applyFont="1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166" fontId="12" fillId="0" borderId="0" xfId="1" applyNumberFormat="1" applyFont="1" applyFill="1" applyBorder="1"/>
    <xf numFmtId="0" fontId="24" fillId="0" borderId="0" xfId="3" applyNumberFormat="1" applyFont="1" applyFill="1" applyBorder="1" applyProtection="1">
      <protection hidden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6" borderId="3" xfId="0" applyFont="1" applyFill="1" applyBorder="1" applyAlignment="1"/>
    <xf numFmtId="0" fontId="0" fillId="6" borderId="1" xfId="0" applyFont="1" applyFill="1" applyBorder="1" applyAlignment="1"/>
    <xf numFmtId="0" fontId="0" fillId="6" borderId="7" xfId="0" applyFont="1" applyFill="1" applyBorder="1" applyAlignment="1"/>
    <xf numFmtId="0" fontId="0" fillId="6" borderId="2" xfId="0" applyFont="1" applyFill="1" applyBorder="1" applyAlignment="1"/>
    <xf numFmtId="0" fontId="0" fillId="6" borderId="0" xfId="0" applyFont="1" applyFill="1" applyBorder="1" applyAlignment="1"/>
    <xf numFmtId="0" fontId="0" fillId="6" borderId="6" xfId="0" applyFont="1" applyFill="1" applyBorder="1" applyAlignment="1"/>
    <xf numFmtId="0" fontId="0" fillId="6" borderId="24" xfId="0" applyFont="1" applyFill="1" applyBorder="1" applyAlignment="1"/>
    <xf numFmtId="0" fontId="0" fillId="6" borderId="13" xfId="0" applyFont="1" applyFill="1" applyBorder="1" applyAlignment="1"/>
    <xf numFmtId="0" fontId="0" fillId="6" borderId="25" xfId="0" applyFont="1" applyFill="1" applyBorder="1" applyAlignment="1"/>
    <xf numFmtId="168" fontId="0" fillId="0" borderId="13" xfId="1" applyNumberFormat="1" applyFont="1" applyBorder="1" applyProtection="1">
      <protection locked="0"/>
    </xf>
    <xf numFmtId="0" fontId="0" fillId="0" borderId="0" xfId="0" applyFont="1" applyBorder="1" applyAlignment="1"/>
    <xf numFmtId="0" fontId="0" fillId="0" borderId="16" xfId="0" applyFont="1" applyBorder="1" applyAlignment="1"/>
    <xf numFmtId="0" fontId="0" fillId="0" borderId="11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0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10" xfId="0" applyFont="1" applyBorder="1" applyAlignment="1"/>
    <xf numFmtId="0" fontId="0" fillId="0" borderId="21" xfId="0" applyFont="1" applyBorder="1" applyAlignment="1"/>
    <xf numFmtId="0" fontId="6" fillId="4" borderId="0" xfId="0" applyFont="1" applyFill="1" applyAlignment="1">
      <alignment horizontal="left"/>
    </xf>
    <xf numFmtId="0" fontId="11" fillId="3" borderId="14" xfId="0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protection locked="0"/>
    </xf>
    <xf numFmtId="0" fontId="2" fillId="5" borderId="16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16" fillId="0" borderId="0" xfId="0" applyFont="1" applyProtection="1"/>
  </cellXfs>
  <cellStyles count="4">
    <cellStyle name="Komma" xfId="1" builtinId="3"/>
    <cellStyle name="Normal" xfId="0" builtinId="0"/>
    <cellStyle name="Procent" xfId="3" builtinId="5"/>
    <cellStyle name="Procent 2" xfId="2" xr:uid="{00000000-0005-0000-0000-000003000000}"/>
  </cellStyles>
  <dxfs count="2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/>
</file>

<file path=xl/ctrlProps/ctrlProp10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4.xml><?xml version="1.0" encoding="utf-8"?>
<formControlPr xmlns="http://schemas.microsoft.com/office/spreadsheetml/2009/9/main" objectType="Label"/>
</file>

<file path=xl/ctrlProps/ctrlProp5.xml><?xml version="1.0" encoding="utf-8"?>
<formControlPr xmlns="http://schemas.microsoft.com/office/spreadsheetml/2009/9/main" objectType="Label"/>
</file>

<file path=xl/ctrlProps/ctrlProp6.xml><?xml version="1.0" encoding="utf-8"?>
<formControlPr xmlns="http://schemas.microsoft.com/office/spreadsheetml/2009/9/main" objectType="Label"/>
</file>

<file path=xl/ctrlProps/ctrlProp7.xml><?xml version="1.0" encoding="utf-8"?>
<formControlPr xmlns="http://schemas.microsoft.com/office/spreadsheetml/2009/9/main" objectType="Label"/>
</file>

<file path=xl/ctrlProps/ctrlProp8.xml><?xml version="1.0" encoding="utf-8"?>
<formControlPr xmlns="http://schemas.microsoft.com/office/spreadsheetml/2009/9/main" objectType="Label"/>
</file>

<file path=xl/ctrlProps/ctrlProp9.xml><?xml version="1.0" encoding="utf-8"?>
<formControlPr xmlns="http://schemas.microsoft.com/office/spreadsheetml/2009/9/main" objectType="Label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20</xdr:row>
          <xdr:rowOff>31750</xdr:rowOff>
        </xdr:from>
        <xdr:to>
          <xdr:col>13</xdr:col>
          <xdr:colOff>419100</xdr:colOff>
          <xdr:row>31</xdr:row>
          <xdr:rowOff>12700</xdr:rowOff>
        </xdr:to>
        <xdr:sp macro="" textlink="">
          <xdr:nvSpPr>
            <xdr:cNvPr id="5123" name="Labe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739773</xdr:colOff>
      <xdr:row>31</xdr:row>
      <xdr:rowOff>57150</xdr:rowOff>
    </xdr:from>
    <xdr:to>
      <xdr:col>9</xdr:col>
      <xdr:colOff>135731</xdr:colOff>
      <xdr:row>34</xdr:row>
      <xdr:rowOff>5715</xdr:rowOff>
    </xdr:to>
    <xdr:sp macro="" textlink="">
      <xdr:nvSpPr>
        <xdr:cNvPr id="32" name="Stregbilledforklaring 1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597898" y="6000750"/>
          <a:ext cx="3063083" cy="520065"/>
        </a:xfrm>
        <a:prstGeom prst="borderCallout1">
          <a:avLst>
            <a:gd name="adj1" fmla="val 48805"/>
            <a:gd name="adj2" fmla="val -171"/>
            <a:gd name="adj3" fmla="val 30156"/>
            <a:gd name="adj4" fmla="val -2429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739775</xdr:colOff>
      <xdr:row>31</xdr:row>
      <xdr:rowOff>76200</xdr:rowOff>
    </xdr:from>
    <xdr:to>
      <xdr:col>9</xdr:col>
      <xdr:colOff>123825</xdr:colOff>
      <xdr:row>34</xdr:row>
      <xdr:rowOff>24765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97900" y="6019800"/>
          <a:ext cx="3051175" cy="5200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Her ses den beregnede</a:t>
          </a:r>
          <a:r>
            <a:rPr lang="da-DK" sz="800" baseline="0"/>
            <a:t> tilskudssats og OH sats. </a:t>
          </a:r>
          <a:r>
            <a:rPr lang="da-DK" sz="800" b="0" u="none" baseline="0"/>
            <a:t>OH kan maksimalt udgøre 44% af summen af alle omkostninger. Hvis feltet for OH bliver </a:t>
          </a:r>
          <a:r>
            <a:rPr lang="da-DK" sz="800" b="1" u="none" baseline="0">
              <a:solidFill>
                <a:srgbClr val="FF0000"/>
              </a:solidFill>
            </a:rPr>
            <a:t>rødt</a:t>
          </a:r>
          <a:r>
            <a:rPr lang="da-DK" sz="800" b="0" u="none" baseline="0">
              <a:solidFill>
                <a:sysClr val="windowText" lastClr="000000"/>
              </a:solidFill>
            </a:rPr>
            <a:t>, har I søgt for meget i OH.</a:t>
          </a:r>
          <a:endParaRPr lang="da-DK" sz="800" b="1" u="sng"/>
        </a:p>
      </xdr:txBody>
    </xdr:sp>
    <xdr:clientData/>
  </xdr:twoCellAnchor>
  <xdr:twoCellAnchor>
    <xdr:from>
      <xdr:col>7</xdr:col>
      <xdr:colOff>11906</xdr:colOff>
      <xdr:row>5</xdr:row>
      <xdr:rowOff>1</xdr:rowOff>
    </xdr:from>
    <xdr:to>
      <xdr:col>13</xdr:col>
      <xdr:colOff>7620</xdr:colOff>
      <xdr:row>14</xdr:row>
      <xdr:rowOff>175260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620726" y="1135381"/>
          <a:ext cx="4742974" cy="176783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hurtige råd </a:t>
          </a:r>
          <a:endParaRPr lang="da-DK" sz="10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Brug regnefunktion til OH (Overhead) omkostninger. F.eks. </a:t>
          </a:r>
          <a:r>
            <a:rPr lang="da-DK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"=0,44 x totalsum uden OH</a:t>
          </a:r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når du søger om et OH på 44 %. Så får du et dynamisk budget, som selv regner OH, selvom du ændrer lønposten.</a:t>
          </a:r>
        </a:p>
        <a:p>
          <a:endParaRPr lang="da-DK" sz="9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Udspecificer dine udgifter tydeligt. "Materialer til forsøg" og "consumables" er eksempler på beskrivelser, der ikke er beskrevet i tilstrækkelig grad. </a:t>
          </a:r>
          <a:endParaRPr lang="da-DK" sz="900">
            <a:effectLst/>
          </a:endParaRPr>
        </a:p>
      </xdr:txBody>
    </xdr:sp>
    <xdr:clientData/>
  </xdr:twoCellAnchor>
  <xdr:twoCellAnchor>
    <xdr:from>
      <xdr:col>10</xdr:col>
      <xdr:colOff>533399</xdr:colOff>
      <xdr:row>31</xdr:row>
      <xdr:rowOff>161925</xdr:rowOff>
    </xdr:from>
    <xdr:to>
      <xdr:col>17</xdr:col>
      <xdr:colOff>141099</xdr:colOff>
      <xdr:row>34</xdr:row>
      <xdr:rowOff>47625</xdr:rowOff>
    </xdr:to>
    <xdr:sp macro="" textlink="">
      <xdr:nvSpPr>
        <xdr:cNvPr id="30" name="Stregbilledforklaring 1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0800000">
          <a:off x="12725399" y="6477000"/>
          <a:ext cx="2227075" cy="457200"/>
        </a:xfrm>
        <a:prstGeom prst="borderCallout1">
          <a:avLst>
            <a:gd name="adj1" fmla="val 98379"/>
            <a:gd name="adj2" fmla="val 49525"/>
            <a:gd name="adj3" fmla="val 136603"/>
            <a:gd name="adj4" fmla="val 5643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10</xdr:col>
      <xdr:colOff>514350</xdr:colOff>
      <xdr:row>32</xdr:row>
      <xdr:rowOff>19051</xdr:rowOff>
    </xdr:from>
    <xdr:to>
      <xdr:col>17</xdr:col>
      <xdr:colOff>207169</xdr:colOff>
      <xdr:row>34</xdr:row>
      <xdr:rowOff>76201</xdr:rowOff>
    </xdr:to>
    <xdr:sp macro="" textlink="">
      <xdr:nvSpPr>
        <xdr:cNvPr id="31" name="Tekstfel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2706350" y="6524626"/>
          <a:ext cx="231219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Dobbeltklik</a:t>
          </a:r>
          <a:r>
            <a:rPr lang="da-DK" sz="800" baseline="0"/>
            <a:t> for at åbne og skrive direkte i feltet.</a:t>
          </a:r>
          <a:endParaRPr lang="da-DK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39</xdr:row>
          <xdr:rowOff>31750</xdr:rowOff>
        </xdr:from>
        <xdr:to>
          <xdr:col>13</xdr:col>
          <xdr:colOff>419100</xdr:colOff>
          <xdr:row>50</xdr:row>
          <xdr:rowOff>19050</xdr:rowOff>
        </xdr:to>
        <xdr:sp macro="" textlink="">
          <xdr:nvSpPr>
            <xdr:cNvPr id="5173" name="Label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57</xdr:row>
          <xdr:rowOff>31750</xdr:rowOff>
        </xdr:from>
        <xdr:to>
          <xdr:col>13</xdr:col>
          <xdr:colOff>419100</xdr:colOff>
          <xdr:row>68</xdr:row>
          <xdr:rowOff>19050</xdr:rowOff>
        </xdr:to>
        <xdr:sp macro="" textlink="">
          <xdr:nvSpPr>
            <xdr:cNvPr id="5175" name="Label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75</xdr:row>
          <xdr:rowOff>31750</xdr:rowOff>
        </xdr:from>
        <xdr:to>
          <xdr:col>13</xdr:col>
          <xdr:colOff>419100</xdr:colOff>
          <xdr:row>86</xdr:row>
          <xdr:rowOff>19050</xdr:rowOff>
        </xdr:to>
        <xdr:sp macro="" textlink="">
          <xdr:nvSpPr>
            <xdr:cNvPr id="5176" name="Label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93</xdr:row>
          <xdr:rowOff>31750</xdr:rowOff>
        </xdr:from>
        <xdr:to>
          <xdr:col>13</xdr:col>
          <xdr:colOff>419100</xdr:colOff>
          <xdr:row>104</xdr:row>
          <xdr:rowOff>19050</xdr:rowOff>
        </xdr:to>
        <xdr:sp macro="" textlink="">
          <xdr:nvSpPr>
            <xdr:cNvPr id="5177" name="Label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111</xdr:row>
          <xdr:rowOff>31750</xdr:rowOff>
        </xdr:from>
        <xdr:to>
          <xdr:col>13</xdr:col>
          <xdr:colOff>419100</xdr:colOff>
          <xdr:row>122</xdr:row>
          <xdr:rowOff>19050</xdr:rowOff>
        </xdr:to>
        <xdr:sp macro="" textlink="">
          <xdr:nvSpPr>
            <xdr:cNvPr id="5178" name="Label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129</xdr:row>
          <xdr:rowOff>31750</xdr:rowOff>
        </xdr:from>
        <xdr:to>
          <xdr:col>13</xdr:col>
          <xdr:colOff>419100</xdr:colOff>
          <xdr:row>140</xdr:row>
          <xdr:rowOff>19050</xdr:rowOff>
        </xdr:to>
        <xdr:sp macro="" textlink="">
          <xdr:nvSpPr>
            <xdr:cNvPr id="5179" name="Label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147</xdr:row>
          <xdr:rowOff>31750</xdr:rowOff>
        </xdr:from>
        <xdr:to>
          <xdr:col>13</xdr:col>
          <xdr:colOff>419100</xdr:colOff>
          <xdr:row>158</xdr:row>
          <xdr:rowOff>19050</xdr:rowOff>
        </xdr:to>
        <xdr:sp macro="" textlink="">
          <xdr:nvSpPr>
            <xdr:cNvPr id="5180" name="Label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165</xdr:row>
          <xdr:rowOff>57150</xdr:rowOff>
        </xdr:from>
        <xdr:to>
          <xdr:col>13</xdr:col>
          <xdr:colOff>419100</xdr:colOff>
          <xdr:row>176</xdr:row>
          <xdr:rowOff>57150</xdr:rowOff>
        </xdr:to>
        <xdr:sp macro="" textlink="">
          <xdr:nvSpPr>
            <xdr:cNvPr id="5181" name="Label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183</xdr:row>
          <xdr:rowOff>31750</xdr:rowOff>
        </xdr:from>
        <xdr:to>
          <xdr:col>13</xdr:col>
          <xdr:colOff>419100</xdr:colOff>
          <xdr:row>194</xdr:row>
          <xdr:rowOff>19050</xdr:rowOff>
        </xdr:to>
        <xdr:sp macro="" textlink="">
          <xdr:nvSpPr>
            <xdr:cNvPr id="5182" name="Label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24691</xdr:colOff>
      <xdr:row>42</xdr:row>
      <xdr:rowOff>30692</xdr:rowOff>
    </xdr:from>
    <xdr:to>
      <xdr:col>18</xdr:col>
      <xdr:colOff>21167</xdr:colOff>
      <xdr:row>69</xdr:row>
      <xdr:rowOff>60960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44931" y="7437332"/>
          <a:ext cx="9833896" cy="4762288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Vejledning til udfyldelse af gannt-diagram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Du er velkommen til at bruge et andet format/layout, blot det sikres at følgende obligatoriske oplysninger, som skal fremgå af diagrammet, også er indeholdt i det medsendte diagram. De obligatoriske oplysniger er: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Involverede projektdeltagere for hver arbejdspakke samt angivelse af tidsforløbet for arbejdspakken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antal timer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budget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Totalt budget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Milepæle i hver arbejdspakke. Ved milepælspunkterne angives tidspunkt for milepælen samt evt. levering. 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Der behøver ikke være leveringer til alle milepæle, men et projekt SKAL have leveringer.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Ordforklaring: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Milepæl = delmål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 milepæl er en planlagt begivenhed, der signalerer en vigtigt beslutning eller færdiggørelsen af ​​en levering i et projekt. Milepæle kan bruges som projekt-checkpoints for at validere, hvordan projektet skrider frem. En milepæl er således ikke kun et udtryk for, hvor langt man er nået i et projekt, men indikerer således også, i hvilken retning projektet skal køre efter nået milepæl. Milepæle skal anføres og markeres med kryds i gantt-diagrammet eller evt.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leveringstype.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Levering = resultat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 levering er et fysisk resultat i projektet. Det beskriver en materiel eller immateriel genstand produceret som et resultat af projektet. En levering adskiller sig fra en milepæl i, at en milepæl er en måling af fremskridt i projektprocessen, mens en levering er et resultat af processen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Antal timer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Der skal angives et samlet antal timer for hver arbejdspakke. Det er frivilligt, om det angives for hvert enkelt delelement i arbejdspakken. Projektets totale timetal skal desuden angives og skal stemme overens med antallet af timer angivet i projektets totalbudget i fanebladet "Samlet budgetoversigt".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AP budget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 Der skal angives et samlet budget for hver arbejdspakke. Det er frivilligt, om det angives for hvert enkelt delelement i arbejdspakken. Projektets totale budget skal desuden angives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skal stemme overens med beløbet angivet i projektets totalbudget i fanebladet "Samlet budgetoversigt. 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Gudp grø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AF1DC"/>
      </a:accent1>
      <a:accent2>
        <a:srgbClr val="007A37"/>
      </a:accent2>
      <a:accent3>
        <a:srgbClr val="2C663A"/>
      </a:accent3>
      <a:accent4>
        <a:srgbClr val="00765A"/>
      </a:accent4>
      <a:accent5>
        <a:srgbClr val="006633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" x14ac:dyDescent="0.3"/>
  <cols>
    <col min="1" max="16384" width="9" style="9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478"/>
  <sheetViews>
    <sheetView tabSelected="1" view="pageBreakPreview" zoomScaleNormal="75" zoomScaleSheetLayoutView="100" zoomScalePageLayoutView="75" workbookViewId="0">
      <selection activeCell="B153" sqref="B153"/>
    </sheetView>
  </sheetViews>
  <sheetFormatPr defaultColWidth="8.75" defaultRowHeight="14" x14ac:dyDescent="0.3"/>
  <cols>
    <col min="1" max="1" width="19.58203125" style="9" customWidth="1"/>
    <col min="2" max="3" width="20.33203125" style="9" customWidth="1"/>
    <col min="4" max="4" width="23.75" style="9" customWidth="1"/>
    <col min="5" max="5" width="19" style="9" customWidth="1"/>
    <col min="6" max="6" width="11.58203125" style="9" customWidth="1"/>
    <col min="7" max="7" width="11.33203125" style="9" customWidth="1"/>
    <col min="8" max="8" width="13.58203125" style="9" bestFit="1" customWidth="1"/>
    <col min="9" max="9" width="11.5" style="9" customWidth="1"/>
    <col min="10" max="12" width="8.75" style="9"/>
    <col min="13" max="13" width="11.08203125" style="9" customWidth="1"/>
    <col min="14" max="14" width="5.58203125" style="9" customWidth="1"/>
    <col min="15" max="17" width="8.203125E-2" style="9" customWidth="1"/>
    <col min="18" max="18" width="17.58203125" bestFit="1" customWidth="1"/>
    <col min="19" max="19" width="18.83203125" style="72" bestFit="1" customWidth="1"/>
    <col min="20" max="20" width="9" style="136" customWidth="1"/>
    <col min="21" max="21" width="41.75" style="73" hidden="1" customWidth="1"/>
    <col min="22" max="22" width="8" style="74" hidden="1" customWidth="1"/>
    <col min="23" max="23" width="16.33203125" hidden="1" customWidth="1"/>
    <col min="24" max="24" width="10.83203125" style="74" hidden="1" customWidth="1"/>
    <col min="25" max="25" width="8" hidden="1" customWidth="1"/>
    <col min="26" max="26" width="14" style="9" hidden="1" customWidth="1"/>
    <col min="27" max="16384" width="8.75" style="9"/>
  </cols>
  <sheetData>
    <row r="1" spans="1:23" x14ac:dyDescent="0.3">
      <c r="A1" s="203" t="s">
        <v>36</v>
      </c>
      <c r="B1" s="203"/>
      <c r="C1" s="203"/>
      <c r="D1" s="203"/>
    </row>
    <row r="2" spans="1:23" ht="14.5" thickBot="1" x14ac:dyDescent="0.35"/>
    <row r="3" spans="1:23" x14ac:dyDescent="0.3">
      <c r="A3" s="40" t="s">
        <v>49</v>
      </c>
      <c r="B3" s="204"/>
      <c r="C3" s="205"/>
      <c r="D3" s="205"/>
      <c r="E3" s="205"/>
      <c r="F3" s="206"/>
      <c r="G3" s="39"/>
      <c r="H3" s="207" t="s">
        <v>84</v>
      </c>
      <c r="I3" s="208"/>
      <c r="J3" s="209"/>
    </row>
    <row r="4" spans="1:23" ht="33" customHeight="1" thickBot="1" x14ac:dyDescent="0.35">
      <c r="A4" s="41"/>
      <c r="B4" s="41"/>
      <c r="C4" s="67" t="s">
        <v>37</v>
      </c>
      <c r="D4" s="42"/>
      <c r="E4" s="42"/>
      <c r="F4" s="39"/>
      <c r="G4" s="39"/>
      <c r="H4" s="210" t="s">
        <v>85</v>
      </c>
      <c r="I4" s="211"/>
      <c r="J4" s="212"/>
    </row>
    <row r="5" spans="1:23" ht="14.5" thickBot="1" x14ac:dyDescent="0.35">
      <c r="A5" s="43"/>
      <c r="B5" s="129" t="s">
        <v>86</v>
      </c>
      <c r="C5" s="129" t="s">
        <v>3</v>
      </c>
      <c r="D5" s="129" t="s">
        <v>4</v>
      </c>
      <c r="E5" s="44" t="s">
        <v>0</v>
      </c>
      <c r="F5" s="45" t="s">
        <v>17</v>
      </c>
    </row>
    <row r="6" spans="1:23" x14ac:dyDescent="0.3">
      <c r="A6" s="132" t="s">
        <v>69</v>
      </c>
      <c r="B6" s="49">
        <f>B21+B40+B58+B76+B94+B112+B130+B148+B166+B184+B205+B225+B245+B265+B285+B305+B325+B345+B365+B385+B405+B425+B445</f>
        <v>0</v>
      </c>
      <c r="C6" s="49">
        <f>C21+C40+C58+C76+C94+C112+C130+C148+C166+C184+C205+C225+C245+C265+C285+C305+C325+C345+C365+C385+C405+C425+C445</f>
        <v>0</v>
      </c>
      <c r="D6" s="49">
        <f>D21+D40+D58+D76+D94+D112+D130+D148+D166+D184+D205+D225+D245+D265+D285+D305+D325+D345+D365+D385+D405+D425+D445</f>
        <v>0</v>
      </c>
      <c r="E6" s="49">
        <f>SUM(B6:D6)</f>
        <v>0</v>
      </c>
      <c r="F6" s="118">
        <f>F21+F40+F58+F76+F94+F112+F130+F148+F166+F184+F205+F225+F245+F265+F285+F305+F325+F345+F365+F385+F405+F425+F445</f>
        <v>0</v>
      </c>
      <c r="G6" s="8"/>
      <c r="H6" s="183"/>
      <c r="I6" s="184"/>
      <c r="J6" s="184"/>
      <c r="K6" s="184"/>
      <c r="L6" s="184"/>
      <c r="M6" s="185"/>
    </row>
    <row r="7" spans="1:23" x14ac:dyDescent="0.3">
      <c r="A7" s="133" t="s">
        <v>5</v>
      </c>
      <c r="B7" s="46">
        <f>B23+B42+B60+B78+B96++B114+B132+B150+B168+B186+B206+B226+B246+B266+B286+B306+B326+B346+B366+B386+B406+B426+B446</f>
        <v>0</v>
      </c>
      <c r="C7" s="46">
        <f>C23+C42+C60+C78+C96+C114+C132+C150+C168+C186+C206+C226+C246+C266+C286+C306+C326+C346+C366+C386+C406+C426+C446</f>
        <v>0</v>
      </c>
      <c r="D7" s="46">
        <f>D23+D42+D60+D78+D96+D114+D132+D150+D168+D186+D206+D226+D246+D266+D286+D306+D326+D346+D366+D386+D406+D426+D446</f>
        <v>0</v>
      </c>
      <c r="E7" s="46">
        <f>SUM(B7:D7)</f>
        <v>0</v>
      </c>
      <c r="F7" s="119"/>
      <c r="G7" s="8"/>
      <c r="H7" s="186"/>
      <c r="I7" s="187"/>
      <c r="J7" s="187"/>
      <c r="K7" s="187"/>
      <c r="L7" s="187"/>
      <c r="M7" s="188"/>
    </row>
    <row r="8" spans="1:23" x14ac:dyDescent="0.3">
      <c r="A8" s="133" t="s">
        <v>71</v>
      </c>
      <c r="B8" s="46">
        <f>B24+B43+B61+B79+B97+B115+B133+B151+B169+B187+B207+B227+B247+B267+B287+B307+B327+B347+B367+B387+B407+B427+B447</f>
        <v>0</v>
      </c>
      <c r="C8" s="46">
        <f>C24+C43+C61+C79+C97+C115+C133+C151+C169+C187+C207+C227+C247+C267+C287+C307+C327+C347+C367+C387+C407+C427+C447</f>
        <v>0</v>
      </c>
      <c r="D8" s="46">
        <f>D24+D43+D61+D79+D97+D115+D133+D151+D169+D187+D207+D227+D247+D267+D287+D307+D327+D347+D367+D387+D407+D427+D447</f>
        <v>0</v>
      </c>
      <c r="E8" s="46">
        <f t="shared" ref="E8:E12" si="0">SUM(B8:D8)</f>
        <v>0</v>
      </c>
      <c r="F8" s="119"/>
      <c r="G8" s="8"/>
      <c r="H8" s="186"/>
      <c r="I8" s="187"/>
      <c r="J8" s="187"/>
      <c r="K8" s="187"/>
      <c r="L8" s="187"/>
      <c r="M8" s="188"/>
    </row>
    <row r="9" spans="1:23" x14ac:dyDescent="0.3">
      <c r="A9" s="133" t="s">
        <v>53</v>
      </c>
      <c r="B9" s="46">
        <f>B25+B44+B62+B80+B98++B116+B134+B152+B170+B188+B208+B228+B248+B268+B288+B308+B328+B348+B368+B388+B408+B428+B448</f>
        <v>0</v>
      </c>
      <c r="C9" s="46">
        <f>C25+C44+C62+C80+C98+C116+C134+C152+C170+C188+C208+C228+C248+C268+C288+C308+C328+C348+C368+C388+C408+C428+C448</f>
        <v>0</v>
      </c>
      <c r="D9" s="46">
        <f>D25+D44+D62+D80+D98+D116+D134+D152+D170+D188+D208+D228+D248+D268+D288+D308+D328+D348+D368+D388+D408+D428+D448</f>
        <v>0</v>
      </c>
      <c r="E9" s="46">
        <f t="shared" si="0"/>
        <v>0</v>
      </c>
      <c r="F9" s="119"/>
      <c r="G9" s="8"/>
      <c r="H9" s="186"/>
      <c r="I9" s="187"/>
      <c r="J9" s="187"/>
      <c r="K9" s="187"/>
      <c r="L9" s="187"/>
      <c r="M9" s="188"/>
    </row>
    <row r="10" spans="1:23" x14ac:dyDescent="0.3">
      <c r="A10" s="133" t="s">
        <v>2</v>
      </c>
      <c r="B10" s="46">
        <f>B26+B45+B63+B81+B99+B117+B135+B153+B171+B189+B209+B229+B249+B269+B289+B309+B329+B349+B369+B389+B409+B429+B449</f>
        <v>0</v>
      </c>
      <c r="C10" s="46">
        <f>C26+C45+C63+C81+C99+C117+C135+C153+C171+C189+C209+C229+C249+C269+C289+C309+C329+C349+C369+C389+C409+C429+C449</f>
        <v>0</v>
      </c>
      <c r="D10" s="46">
        <f>D26+D45+D63+D81+D99+D117+D135+D153+D171+D189+D209+D229+D249+D269+D289+D309+D329+D349+D369+D389+D409+D429+D449</f>
        <v>0</v>
      </c>
      <c r="E10" s="46">
        <f t="shared" si="0"/>
        <v>0</v>
      </c>
      <c r="F10" s="119"/>
      <c r="G10" s="8"/>
      <c r="H10" s="186"/>
      <c r="I10" s="187"/>
      <c r="J10" s="187"/>
      <c r="K10" s="187"/>
      <c r="L10" s="187"/>
      <c r="M10" s="188"/>
      <c r="U10" t="s">
        <v>55</v>
      </c>
      <c r="V10"/>
      <c r="W10" t="s">
        <v>58</v>
      </c>
    </row>
    <row r="11" spans="1:23" x14ac:dyDescent="0.3">
      <c r="A11" s="133" t="s">
        <v>18</v>
      </c>
      <c r="B11" s="46">
        <f>B27+B46+B64+B82+B100++B118+B136+B154+B172+B190+B210+B230+B250+B270+B290+B310+B330+B350+B370+B390+B410+B430+B450</f>
        <v>0</v>
      </c>
      <c r="C11" s="46">
        <f>C27+C46+C64+C82+C100+C118+C136+C154+C172+C190+C210+C230+C250+C270+C290+C310+C330+C350+C370+C390+C410+C430+C450</f>
        <v>0</v>
      </c>
      <c r="D11" s="46">
        <f>D27+D46+D64+D82+D100+D118+D136+D154+D172+D190+D210+D230+D250+D270+D290+D310+D330+D350+D370+D390+D410+D430+D450</f>
        <v>0</v>
      </c>
      <c r="E11" s="46">
        <f>SUM(B11:D11)</f>
        <v>0</v>
      </c>
      <c r="F11" s="119"/>
      <c r="G11" s="8"/>
      <c r="H11" s="186"/>
      <c r="I11" s="187"/>
      <c r="J11" s="187"/>
      <c r="K11" s="187"/>
      <c r="L11" s="187"/>
      <c r="M11" s="188"/>
      <c r="U11" t="s">
        <v>56</v>
      </c>
      <c r="V11"/>
      <c r="W11" t="s">
        <v>59</v>
      </c>
    </row>
    <row r="12" spans="1:23" ht="14.5" thickBot="1" x14ac:dyDescent="0.35">
      <c r="A12" s="130" t="s">
        <v>70</v>
      </c>
      <c r="B12" s="47">
        <f>B28+B47+B65+B83+B101+B119+B137+B155+B173+B191+B211+B231+B251+B271+B291+B311+B331+B351+B371+B391+B411+B431+B451</f>
        <v>0</v>
      </c>
      <c r="C12" s="47">
        <f>C28+C47+C65+C83+C101+C119+C137+C155+C173+C191+C211+C231+C251+C271+C291+C311+C331+C351+C371+C391+C411+C431+C451</f>
        <v>0</v>
      </c>
      <c r="D12" s="47">
        <f>D28+D47+D65+D83+D101+D119+D137+D155+D173+D191+D211+D231+D251+D271+D291+D311+D331+D351+D371+D391+D411+D431+D451</f>
        <v>0</v>
      </c>
      <c r="E12" s="47">
        <f t="shared" si="0"/>
        <v>0</v>
      </c>
      <c r="F12" s="120"/>
      <c r="G12" s="8"/>
      <c r="H12" s="186"/>
      <c r="I12" s="187"/>
      <c r="J12" s="187"/>
      <c r="K12" s="187"/>
      <c r="L12" s="187"/>
      <c r="M12" s="188"/>
      <c r="U12" t="s">
        <v>57</v>
      </c>
      <c r="V12"/>
      <c r="W12" t="s">
        <v>60</v>
      </c>
    </row>
    <row r="13" spans="1:23" x14ac:dyDescent="0.3">
      <c r="A13" s="131" t="s">
        <v>35</v>
      </c>
      <c r="B13" s="46">
        <f>SUM(B6+B7+B8+B9-B10-B11+B12)</f>
        <v>0</v>
      </c>
      <c r="C13" s="46">
        <f>SUM(C6+C7+C8+C9-C10-C11+C12)</f>
        <v>0</v>
      </c>
      <c r="D13" s="46">
        <f>SUM(D6+D7+D8+D9-D10-D11+D12)</f>
        <v>0</v>
      </c>
      <c r="E13" s="46">
        <f>SUM(E6+E7+E8+E9-E10-E11+E12)</f>
        <v>0</v>
      </c>
      <c r="F13" s="119"/>
      <c r="G13" s="8"/>
      <c r="H13" s="186"/>
      <c r="I13" s="187"/>
      <c r="J13" s="187"/>
      <c r="K13" s="187"/>
      <c r="L13" s="187"/>
      <c r="M13" s="188"/>
      <c r="U13" t="s">
        <v>62</v>
      </c>
      <c r="V13"/>
      <c r="W13" t="s">
        <v>61</v>
      </c>
    </row>
    <row r="14" spans="1:23" ht="14.5" thickBot="1" x14ac:dyDescent="0.35">
      <c r="A14" s="130" t="s">
        <v>1</v>
      </c>
      <c r="B14" s="46">
        <f>B30+B49+B67+B85+B103+B121+B139+B157+B175+B193+B213+B233+B253+B273+B293+B313+B333+B353+B373+B393+B413+B433+B453</f>
        <v>0</v>
      </c>
      <c r="C14" s="46">
        <f>C30+C49+C67+C85+C103+C121+C139+C157+C175+C193+C213+C233+C253+C273+C293+C313+C333+C353+C373+C393+C413+C433+C453</f>
        <v>0</v>
      </c>
      <c r="D14" s="46">
        <f>D30+D49+D67+D85+D103+D121+D139+D157+D175+D193+D213+D233+D253+D273+D293+D313+D333+D353+D373+D393+D413+D433+D453</f>
        <v>0</v>
      </c>
      <c r="E14" s="47">
        <f>SUM(B14:D14)</f>
        <v>0</v>
      </c>
      <c r="F14" s="121"/>
      <c r="G14" s="8"/>
      <c r="H14" s="186"/>
      <c r="I14" s="187"/>
      <c r="J14" s="187"/>
      <c r="K14" s="187"/>
      <c r="L14" s="187"/>
      <c r="M14" s="188"/>
    </row>
    <row r="15" spans="1:23" ht="14.5" thickBot="1" x14ac:dyDescent="0.35">
      <c r="A15" s="122" t="s">
        <v>0</v>
      </c>
      <c r="B15" s="123">
        <f>SUM(B13:B14)</f>
        <v>0</v>
      </c>
      <c r="C15" s="123">
        <f>SUM(C13:C14)</f>
        <v>0</v>
      </c>
      <c r="D15" s="123">
        <f>SUM(D13:D14)</f>
        <v>0</v>
      </c>
      <c r="E15" s="123">
        <f>SUM(B15:D15)</f>
        <v>0</v>
      </c>
      <c r="F15" s="109"/>
      <c r="G15" s="8"/>
      <c r="H15" s="189"/>
      <c r="I15" s="190"/>
      <c r="J15" s="190"/>
      <c r="K15" s="190"/>
      <c r="L15" s="190"/>
      <c r="M15" s="191"/>
    </row>
    <row r="16" spans="1:23" x14ac:dyDescent="0.3">
      <c r="A16" s="50"/>
      <c r="B16" s="50"/>
      <c r="C16" s="50"/>
      <c r="D16" s="50"/>
      <c r="E16" s="50"/>
      <c r="F16" s="50"/>
    </row>
    <row r="17" spans="1:24" x14ac:dyDescent="0.3">
      <c r="A17" s="53"/>
      <c r="B17" s="2"/>
      <c r="C17" s="52"/>
      <c r="D17" s="53"/>
      <c r="E17" s="2"/>
      <c r="S17" s="98"/>
      <c r="T17" s="137"/>
      <c r="U17" s="98"/>
      <c r="V17" s="96"/>
    </row>
    <row r="18" spans="1:24" ht="14.5" x14ac:dyDescent="0.35">
      <c r="A18" s="53" t="s">
        <v>72</v>
      </c>
      <c r="B18" s="192"/>
      <c r="C18" s="53"/>
      <c r="D18" s="53"/>
      <c r="E18" s="144"/>
      <c r="S18" s="99"/>
      <c r="T18" s="138"/>
      <c r="U18" s="99"/>
    </row>
    <row r="19" spans="1:24" ht="14.5" x14ac:dyDescent="0.35">
      <c r="A19" s="51" t="s">
        <v>73</v>
      </c>
      <c r="B19" s="53"/>
      <c r="C19" s="53"/>
      <c r="D19" s="53"/>
      <c r="E19" s="54"/>
      <c r="S19" s="99"/>
      <c r="T19" s="138"/>
      <c r="U19" s="99"/>
    </row>
    <row r="20" spans="1:24" ht="14.5" thickBot="1" x14ac:dyDescent="0.35">
      <c r="A20" s="68"/>
      <c r="B20" s="44" t="s">
        <v>86</v>
      </c>
      <c r="C20" s="44" t="s">
        <v>3</v>
      </c>
      <c r="D20" s="44" t="s">
        <v>4</v>
      </c>
      <c r="E20" s="44" t="s">
        <v>0</v>
      </c>
      <c r="F20" s="45" t="s">
        <v>17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75"/>
      <c r="S20" s="77" t="s">
        <v>64</v>
      </c>
      <c r="T20" s="139" t="s">
        <v>47</v>
      </c>
      <c r="U20" s="77"/>
      <c r="X20" s="77"/>
    </row>
    <row r="21" spans="1:24" ht="15" customHeight="1" x14ac:dyDescent="0.3">
      <c r="A21" s="9" t="s">
        <v>88</v>
      </c>
      <c r="B21" s="101"/>
      <c r="C21" s="101"/>
      <c r="D21" s="101"/>
      <c r="E21" s="102">
        <f>SUM(B21:D21)</f>
        <v>0</v>
      </c>
      <c r="F21" s="55"/>
      <c r="G21" s="194"/>
      <c r="H21" s="195"/>
      <c r="I21" s="195"/>
      <c r="J21" s="195"/>
      <c r="K21" s="195"/>
      <c r="L21" s="195"/>
      <c r="M21" s="195"/>
      <c r="N21" s="195"/>
      <c r="O21" s="196"/>
      <c r="P21" s="135"/>
      <c r="Q21" s="135"/>
      <c r="R21" s="78" t="str">
        <f>A21</f>
        <v>VIP løn</v>
      </c>
      <c r="S21" s="110">
        <f>IFERROR(B21*100/E21,0)</f>
        <v>0</v>
      </c>
      <c r="T21" s="96">
        <f>IFERROR(E21/F21,0)</f>
        <v>0</v>
      </c>
      <c r="U21" s="74"/>
    </row>
    <row r="22" spans="1:24" ht="15" customHeight="1" x14ac:dyDescent="0.3">
      <c r="A22" s="216" t="s">
        <v>89</v>
      </c>
      <c r="B22" s="101"/>
      <c r="C22" s="101"/>
      <c r="D22" s="101"/>
      <c r="E22" s="102">
        <f t="shared" ref="E22:E23" si="1">SUM(B22:D22)</f>
        <v>0</v>
      </c>
      <c r="F22" s="148"/>
      <c r="G22" s="197"/>
      <c r="H22" s="198"/>
      <c r="I22" s="198"/>
      <c r="J22" s="198"/>
      <c r="K22" s="198"/>
      <c r="L22" s="198"/>
      <c r="M22" s="198"/>
      <c r="N22" s="198"/>
      <c r="O22" s="199"/>
      <c r="P22" s="193"/>
      <c r="Q22" s="193"/>
      <c r="R22" s="78" t="str">
        <f>A22</f>
        <v>TAP løn</v>
      </c>
      <c r="S22" s="110">
        <f>IFERROR(B22*100/E22,0)</f>
        <v>0</v>
      </c>
      <c r="T22" s="96">
        <f>IFERROR(E22/F22,0)</f>
        <v>0</v>
      </c>
      <c r="U22" s="74"/>
    </row>
    <row r="23" spans="1:24" x14ac:dyDescent="0.3">
      <c r="A23" s="9" t="s">
        <v>5</v>
      </c>
      <c r="B23" s="101"/>
      <c r="C23" s="101"/>
      <c r="D23" s="101"/>
      <c r="E23" s="102">
        <f t="shared" si="1"/>
        <v>0</v>
      </c>
      <c r="F23" s="56"/>
      <c r="G23" s="197"/>
      <c r="H23" s="198"/>
      <c r="I23" s="198"/>
      <c r="J23" s="198"/>
      <c r="K23" s="198"/>
      <c r="L23" s="198"/>
      <c r="M23" s="198"/>
      <c r="N23" s="198"/>
      <c r="O23" s="199"/>
      <c r="P23" s="135"/>
      <c r="Q23" s="135"/>
      <c r="R23" s="78" t="str">
        <f t="shared" ref="R23:R31" si="2">A23</f>
        <v>Ekstern bistand</v>
      </c>
      <c r="S23" s="110">
        <f t="shared" ref="S23" si="3">IFERROR(B23*100/E23,0)</f>
        <v>0</v>
      </c>
      <c r="T23" s="140"/>
      <c r="U23" s="79"/>
    </row>
    <row r="24" spans="1:24" x14ac:dyDescent="0.3">
      <c r="A24" s="9" t="s">
        <v>71</v>
      </c>
      <c r="B24" s="101"/>
      <c r="C24" s="101"/>
      <c r="D24" s="101"/>
      <c r="E24" s="102">
        <f>SUM(B24:D24)</f>
        <v>0</v>
      </c>
      <c r="F24" s="56"/>
      <c r="G24" s="197"/>
      <c r="H24" s="198"/>
      <c r="I24" s="198"/>
      <c r="J24" s="198"/>
      <c r="K24" s="198"/>
      <c r="L24" s="198"/>
      <c r="M24" s="198"/>
      <c r="N24" s="198"/>
      <c r="O24" s="199"/>
      <c r="P24" s="135"/>
      <c r="Q24" s="135"/>
      <c r="R24" s="78" t="str">
        <f t="shared" si="2"/>
        <v>Øvrige omkostninger</v>
      </c>
      <c r="S24" s="96">
        <f t="shared" ref="S24:S31" si="4">IFERROR(B24*100/E24,0)</f>
        <v>0</v>
      </c>
      <c r="T24" s="140"/>
      <c r="U24" s="79"/>
    </row>
    <row r="25" spans="1:24" x14ac:dyDescent="0.3">
      <c r="A25" s="9" t="s">
        <v>53</v>
      </c>
      <c r="B25" s="101"/>
      <c r="C25" s="101"/>
      <c r="D25" s="101"/>
      <c r="E25" s="102">
        <f t="shared" ref="E25:E28" si="5">SUM(B25:D25)</f>
        <v>0</v>
      </c>
      <c r="F25" s="56"/>
      <c r="G25" s="197"/>
      <c r="H25" s="198"/>
      <c r="I25" s="198"/>
      <c r="J25" s="198"/>
      <c r="K25" s="198"/>
      <c r="L25" s="198"/>
      <c r="M25" s="198"/>
      <c r="N25" s="198"/>
      <c r="O25" s="199"/>
      <c r="P25" s="135"/>
      <c r="Q25" s="135"/>
      <c r="R25" s="95" t="str">
        <f t="shared" si="2"/>
        <v>Apparatur/udstyr</v>
      </c>
      <c r="S25" s="96">
        <f t="shared" si="4"/>
        <v>0</v>
      </c>
      <c r="T25" s="140"/>
      <c r="U25" s="79"/>
    </row>
    <row r="26" spans="1:24" x14ac:dyDescent="0.3">
      <c r="A26" s="9" t="s">
        <v>2</v>
      </c>
      <c r="B26" s="103"/>
      <c r="C26" s="103"/>
      <c r="D26" s="103"/>
      <c r="E26" s="102">
        <f t="shared" si="5"/>
        <v>0</v>
      </c>
      <c r="F26" s="56"/>
      <c r="G26" s="197"/>
      <c r="H26" s="198"/>
      <c r="I26" s="198"/>
      <c r="J26" s="198"/>
      <c r="K26" s="198"/>
      <c r="L26" s="198"/>
      <c r="M26" s="198"/>
      <c r="N26" s="198"/>
      <c r="O26" s="199"/>
      <c r="P26" s="135"/>
      <c r="Q26" s="135"/>
      <c r="R26" s="95" t="str">
        <f t="shared" si="2"/>
        <v>Scrap-værdi</v>
      </c>
      <c r="S26" s="96">
        <f t="shared" si="4"/>
        <v>0</v>
      </c>
      <c r="T26" s="140"/>
      <c r="U26" s="79"/>
    </row>
    <row r="27" spans="1:24" x14ac:dyDescent="0.3">
      <c r="A27" s="9" t="s">
        <v>18</v>
      </c>
      <c r="B27" s="103"/>
      <c r="C27" s="103"/>
      <c r="D27" s="103"/>
      <c r="E27" s="102">
        <f t="shared" si="5"/>
        <v>0</v>
      </c>
      <c r="F27" s="56"/>
      <c r="G27" s="197"/>
      <c r="H27" s="198"/>
      <c r="I27" s="198"/>
      <c r="J27" s="198"/>
      <c r="K27" s="198"/>
      <c r="L27" s="198"/>
      <c r="M27" s="198"/>
      <c r="N27" s="198"/>
      <c r="O27" s="199"/>
      <c r="P27" s="135"/>
      <c r="Q27" s="135"/>
      <c r="R27" s="78" t="str">
        <f t="shared" si="2"/>
        <v>Evt. indtægter</v>
      </c>
      <c r="S27" s="96">
        <f t="shared" si="4"/>
        <v>0</v>
      </c>
      <c r="T27" s="140"/>
      <c r="U27" s="79"/>
    </row>
    <row r="28" spans="1:24" ht="14.5" thickBot="1" x14ac:dyDescent="0.35">
      <c r="A28" s="43" t="s">
        <v>70</v>
      </c>
      <c r="B28" s="104"/>
      <c r="C28" s="104"/>
      <c r="D28" s="104"/>
      <c r="E28" s="105">
        <f t="shared" si="5"/>
        <v>0</v>
      </c>
      <c r="F28" s="48"/>
      <c r="G28" s="197"/>
      <c r="H28" s="198"/>
      <c r="I28" s="198"/>
      <c r="J28" s="198"/>
      <c r="K28" s="198"/>
      <c r="L28" s="198"/>
      <c r="M28" s="198"/>
      <c r="N28" s="198"/>
      <c r="O28" s="199"/>
      <c r="P28" s="135"/>
      <c r="Q28" s="135"/>
      <c r="R28" s="78" t="str">
        <f t="shared" si="2"/>
        <v>Revision</v>
      </c>
      <c r="S28" s="96">
        <f t="shared" si="4"/>
        <v>0</v>
      </c>
      <c r="T28" s="140"/>
      <c r="U28" s="79"/>
    </row>
    <row r="29" spans="1:24" ht="14.5" x14ac:dyDescent="0.35">
      <c r="A29" s="38" t="s">
        <v>35</v>
      </c>
      <c r="B29" s="102">
        <f>SUM(B21+B23+B24+B25-B26-B27+B28)</f>
        <v>0</v>
      </c>
      <c r="C29" s="102">
        <f>SUM(C21+C23+C24+C25-C26-C27+C28)</f>
        <v>0</v>
      </c>
      <c r="D29" s="102">
        <f>SUM(D21+D23+D24+D25-D26-D27+D28)</f>
        <v>0</v>
      </c>
      <c r="E29" s="102">
        <f>SUM(B29:D29)</f>
        <v>0</v>
      </c>
      <c r="F29" s="117"/>
      <c r="G29" s="197"/>
      <c r="H29" s="198"/>
      <c r="I29" s="198"/>
      <c r="J29" s="198"/>
      <c r="K29" s="198"/>
      <c r="L29" s="198"/>
      <c r="M29" s="198"/>
      <c r="N29" s="198"/>
      <c r="O29" s="199"/>
      <c r="P29" s="135"/>
      <c r="Q29" s="135"/>
      <c r="R29" s="81" t="str">
        <f t="shared" si="2"/>
        <v>I alt uden OH</v>
      </c>
      <c r="S29" s="96">
        <f t="shared" si="4"/>
        <v>0</v>
      </c>
      <c r="T29" s="141"/>
      <c r="U29" s="82"/>
    </row>
    <row r="30" spans="1:24" ht="14.5" thickBot="1" x14ac:dyDescent="0.35">
      <c r="A30" s="58" t="s">
        <v>1</v>
      </c>
      <c r="B30" s="104"/>
      <c r="C30" s="57"/>
      <c r="D30" s="104"/>
      <c r="E30" s="105">
        <f>SUM(B30:D30)</f>
        <v>0</v>
      </c>
      <c r="F30" s="48"/>
      <c r="G30" s="197"/>
      <c r="H30" s="198"/>
      <c r="I30" s="198"/>
      <c r="J30" s="198"/>
      <c r="K30" s="198"/>
      <c r="L30" s="198"/>
      <c r="M30" s="198"/>
      <c r="N30" s="198"/>
      <c r="O30" s="199"/>
      <c r="P30" s="135"/>
      <c r="Q30" s="135"/>
      <c r="R30" s="78" t="str">
        <f t="shared" si="2"/>
        <v>OH</v>
      </c>
      <c r="S30" s="96">
        <f t="shared" si="4"/>
        <v>0</v>
      </c>
      <c r="T30" s="140"/>
      <c r="U30" s="83"/>
    </row>
    <row r="31" spans="1:24" ht="14.5" thickBot="1" x14ac:dyDescent="0.35">
      <c r="A31" s="107" t="s">
        <v>0</v>
      </c>
      <c r="B31" s="108">
        <f>SUM(B29:B30)</f>
        <v>0</v>
      </c>
      <c r="C31" s="108">
        <f>SUM(C29:C30)</f>
        <v>0</v>
      </c>
      <c r="D31" s="108">
        <f>SUM(D29:D30)</f>
        <v>0</v>
      </c>
      <c r="E31" s="108">
        <f>SUM(B31:D31)</f>
        <v>0</v>
      </c>
      <c r="F31" s="109"/>
      <c r="G31" s="200"/>
      <c r="H31" s="201"/>
      <c r="I31" s="201"/>
      <c r="J31" s="201"/>
      <c r="K31" s="201"/>
      <c r="L31" s="201"/>
      <c r="M31" s="201"/>
      <c r="N31" s="201"/>
      <c r="O31" s="202"/>
      <c r="P31" s="135"/>
      <c r="Q31" s="135"/>
      <c r="R31" s="84" t="str">
        <f t="shared" si="2"/>
        <v>I alt</v>
      </c>
      <c r="S31" s="96">
        <f t="shared" si="4"/>
        <v>0</v>
      </c>
      <c r="V31" s="77" t="s">
        <v>50</v>
      </c>
      <c r="W31" s="77" t="s">
        <v>46</v>
      </c>
      <c r="X31" s="91" t="s">
        <v>51</v>
      </c>
    </row>
    <row r="32" spans="1:24" x14ac:dyDescent="0.3">
      <c r="A32" s="59"/>
      <c r="B32" s="60"/>
      <c r="C32" s="60"/>
      <c r="D32" s="61" t="s">
        <v>63</v>
      </c>
      <c r="E32" s="100" t="e">
        <f>(B31/E31)</f>
        <v>#DIV/0!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U32" s="78">
        <f>A32</f>
        <v>0</v>
      </c>
      <c r="V32" s="85">
        <f>IFERROR((B30/B29)*100,0)</f>
        <v>0</v>
      </c>
      <c r="W32" s="85">
        <f>IFERROR((D30/C29)*100,0)</f>
        <v>0</v>
      </c>
      <c r="X32" s="85">
        <f>IFERROR((#REF!/D29)*100,0)</f>
        <v>0</v>
      </c>
    </row>
    <row r="33" spans="1:25" ht="14.5" x14ac:dyDescent="0.35">
      <c r="A33" s="125" t="s">
        <v>68</v>
      </c>
      <c r="B33" s="126" t="e">
        <f>E31/$E$15</f>
        <v>#DIV/0!</v>
      </c>
      <c r="C33" s="60"/>
      <c r="D33" s="65" t="s">
        <v>83</v>
      </c>
      <c r="E33" s="100" t="e">
        <f>(E30/E29)</f>
        <v>#DIV/0!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U33" s="78" t="str">
        <f>A33</f>
        <v>Andel af totalbudget</v>
      </c>
      <c r="V33" s="85">
        <f>IFERROR(B30/(#REF!+B21)*100,0)</f>
        <v>0</v>
      </c>
      <c r="W33" s="85">
        <f>IFERROR(D30/(#REF!+C21)*100,0)</f>
        <v>0</v>
      </c>
      <c r="X33" s="85">
        <f>IFERROR(#REF!/(#REF!+D21)*100,0)</f>
        <v>0</v>
      </c>
    </row>
    <row r="34" spans="1:25" ht="14.5" x14ac:dyDescent="0.35">
      <c r="A34" s="124" t="s">
        <v>87</v>
      </c>
      <c r="B34" s="127" t="e">
        <f>B15/E15</f>
        <v>#DIV/0!</v>
      </c>
      <c r="D34" s="177"/>
      <c r="E34" s="173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U34" t="s">
        <v>48</v>
      </c>
      <c r="V34" s="86" t="e">
        <f>E31/E$15*100</f>
        <v>#DIV/0!</v>
      </c>
      <c r="W34" s="87"/>
      <c r="X34" s="73"/>
      <c r="Y34" s="88" t="e">
        <f>V34</f>
        <v>#DIV/0!</v>
      </c>
    </row>
    <row r="35" spans="1:25" x14ac:dyDescent="0.3">
      <c r="D35" s="10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U35"/>
      <c r="V35" s="86"/>
      <c r="W35" s="87"/>
      <c r="X35" s="73"/>
      <c r="Y35" s="88"/>
    </row>
    <row r="36" spans="1:25" x14ac:dyDescent="0.3">
      <c r="D36" s="106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U36"/>
      <c r="V36" s="86"/>
      <c r="W36" s="87"/>
      <c r="X36" s="73"/>
      <c r="Y36" s="88"/>
    </row>
    <row r="37" spans="1:25" x14ac:dyDescent="0.3">
      <c r="A37" s="51" t="s">
        <v>74</v>
      </c>
      <c r="B37" s="1"/>
      <c r="C37" s="52"/>
      <c r="D37" s="53"/>
      <c r="E37" s="2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25" ht="14.5" x14ac:dyDescent="0.35">
      <c r="A38" s="51"/>
      <c r="B38" s="53"/>
      <c r="C38" s="53"/>
      <c r="D38" s="53"/>
      <c r="E38" s="54"/>
      <c r="S38" s="99"/>
      <c r="T38" s="138"/>
    </row>
    <row r="39" spans="1:25" ht="14.5" thickBot="1" x14ac:dyDescent="0.35">
      <c r="A39" s="68"/>
      <c r="B39" s="44" t="s">
        <v>86</v>
      </c>
      <c r="C39" s="44" t="s">
        <v>3</v>
      </c>
      <c r="D39" s="44" t="s">
        <v>4</v>
      </c>
      <c r="E39" s="44" t="s">
        <v>0</v>
      </c>
      <c r="F39" s="45" t="s">
        <v>17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75"/>
      <c r="S39" s="77" t="s">
        <v>64</v>
      </c>
      <c r="T39" s="139" t="s">
        <v>47</v>
      </c>
      <c r="U39" s="77"/>
      <c r="X39" s="77"/>
    </row>
    <row r="40" spans="1:25" x14ac:dyDescent="0.3">
      <c r="A40" s="9" t="s">
        <v>88</v>
      </c>
      <c r="B40" s="101"/>
      <c r="C40" s="101"/>
      <c r="D40" s="101"/>
      <c r="E40" s="102">
        <f>SUM(B40:D40)</f>
        <v>0</v>
      </c>
      <c r="F40" s="55"/>
      <c r="G40" s="194"/>
      <c r="H40" s="195"/>
      <c r="I40" s="195"/>
      <c r="J40" s="195"/>
      <c r="K40" s="195"/>
      <c r="L40" s="195"/>
      <c r="M40" s="195"/>
      <c r="N40" s="195"/>
      <c r="O40" s="196"/>
      <c r="P40" s="135"/>
      <c r="Q40" s="135"/>
      <c r="R40" s="78" t="str">
        <f>A40</f>
        <v>VIP løn</v>
      </c>
      <c r="S40" s="110">
        <f>IFERROR(B40*100/E40,0)</f>
        <v>0</v>
      </c>
      <c r="T40" s="96">
        <f>IFERROR(E40/F40,0)</f>
        <v>0</v>
      </c>
      <c r="U40" s="79"/>
    </row>
    <row r="41" spans="1:25" x14ac:dyDescent="0.3">
      <c r="A41" s="216" t="s">
        <v>89</v>
      </c>
      <c r="B41" s="101"/>
      <c r="C41" s="101"/>
      <c r="D41" s="101"/>
      <c r="E41" s="102">
        <f t="shared" ref="E41:E42" si="6">SUM(B41:D41)</f>
        <v>0</v>
      </c>
      <c r="F41" s="148"/>
      <c r="G41" s="197"/>
      <c r="H41" s="198"/>
      <c r="I41" s="198"/>
      <c r="J41" s="198"/>
      <c r="K41" s="198"/>
      <c r="L41" s="198"/>
      <c r="M41" s="198"/>
      <c r="N41" s="198"/>
      <c r="O41" s="199"/>
      <c r="P41" s="193"/>
      <c r="Q41" s="193"/>
      <c r="R41" s="78" t="str">
        <f>A41</f>
        <v>TAP løn</v>
      </c>
      <c r="S41" s="110">
        <f>IFERROR(B41*100/E41,0)</f>
        <v>0</v>
      </c>
      <c r="T41" s="96">
        <f>IFERROR(E41/F41,0)</f>
        <v>0</v>
      </c>
      <c r="U41" s="79"/>
    </row>
    <row r="42" spans="1:25" x14ac:dyDescent="0.3">
      <c r="A42" s="9" t="s">
        <v>5</v>
      </c>
      <c r="B42" s="101"/>
      <c r="C42" s="101"/>
      <c r="D42" s="101"/>
      <c r="E42" s="102">
        <f t="shared" si="6"/>
        <v>0</v>
      </c>
      <c r="F42" s="56"/>
      <c r="G42" s="197"/>
      <c r="H42" s="198"/>
      <c r="I42" s="198"/>
      <c r="J42" s="198"/>
      <c r="K42" s="198"/>
      <c r="L42" s="198"/>
      <c r="M42" s="198"/>
      <c r="N42" s="198"/>
      <c r="O42" s="199"/>
      <c r="P42" s="135"/>
      <c r="Q42" s="135"/>
      <c r="R42" s="78" t="str">
        <f t="shared" ref="R42:R50" si="7">A42</f>
        <v>Ekstern bistand</v>
      </c>
      <c r="S42" s="96">
        <f t="shared" ref="S42:S50" si="8">IFERROR(B42*100/E42,0)</f>
        <v>0</v>
      </c>
      <c r="T42" s="140"/>
      <c r="U42" s="79"/>
    </row>
    <row r="43" spans="1:25" x14ac:dyDescent="0.3">
      <c r="A43" s="9" t="s">
        <v>71</v>
      </c>
      <c r="B43" s="101"/>
      <c r="C43" s="101"/>
      <c r="D43" s="101"/>
      <c r="E43" s="102">
        <f>SUM(B43:D43)</f>
        <v>0</v>
      </c>
      <c r="F43" s="56"/>
      <c r="G43" s="197"/>
      <c r="H43" s="198"/>
      <c r="I43" s="198"/>
      <c r="J43" s="198"/>
      <c r="K43" s="198"/>
      <c r="L43" s="198"/>
      <c r="M43" s="198"/>
      <c r="N43" s="198"/>
      <c r="O43" s="199"/>
      <c r="P43" s="135"/>
      <c r="Q43" s="135"/>
      <c r="R43" s="78" t="str">
        <f t="shared" si="7"/>
        <v>Øvrige omkostninger</v>
      </c>
      <c r="S43" s="96">
        <f t="shared" si="8"/>
        <v>0</v>
      </c>
      <c r="T43" s="140"/>
      <c r="U43" s="79"/>
    </row>
    <row r="44" spans="1:25" x14ac:dyDescent="0.3">
      <c r="A44" s="9" t="s">
        <v>53</v>
      </c>
      <c r="B44" s="101"/>
      <c r="C44" s="101"/>
      <c r="D44" s="101"/>
      <c r="E44" s="102">
        <f t="shared" ref="E44:E47" si="9">SUM(B44:D44)</f>
        <v>0</v>
      </c>
      <c r="F44" s="56"/>
      <c r="G44" s="197"/>
      <c r="H44" s="198"/>
      <c r="I44" s="198"/>
      <c r="J44" s="198"/>
      <c r="K44" s="198"/>
      <c r="L44" s="198"/>
      <c r="M44" s="198"/>
      <c r="N44" s="198"/>
      <c r="O44" s="199"/>
      <c r="P44" s="135"/>
      <c r="Q44" s="135"/>
      <c r="R44" s="128" t="str">
        <f t="shared" si="7"/>
        <v>Apparatur/udstyr</v>
      </c>
      <c r="S44" s="96">
        <f t="shared" si="8"/>
        <v>0</v>
      </c>
      <c r="T44" s="140"/>
      <c r="U44" s="79"/>
    </row>
    <row r="45" spans="1:25" x14ac:dyDescent="0.3">
      <c r="A45" s="9" t="s">
        <v>2</v>
      </c>
      <c r="B45" s="103"/>
      <c r="C45" s="103"/>
      <c r="D45" s="103"/>
      <c r="E45" s="102">
        <f t="shared" si="9"/>
        <v>0</v>
      </c>
      <c r="F45" s="56"/>
      <c r="G45" s="197"/>
      <c r="H45" s="198"/>
      <c r="I45" s="198"/>
      <c r="J45" s="198"/>
      <c r="K45" s="198"/>
      <c r="L45" s="198"/>
      <c r="M45" s="198"/>
      <c r="N45" s="198"/>
      <c r="O45" s="199"/>
      <c r="P45" s="135"/>
      <c r="Q45" s="135"/>
      <c r="R45" s="128" t="str">
        <f t="shared" si="7"/>
        <v>Scrap-værdi</v>
      </c>
      <c r="S45" s="96">
        <f t="shared" si="8"/>
        <v>0</v>
      </c>
      <c r="T45" s="140"/>
      <c r="U45" s="79"/>
    </row>
    <row r="46" spans="1:25" x14ac:dyDescent="0.3">
      <c r="A46" s="9" t="s">
        <v>18</v>
      </c>
      <c r="B46" s="103"/>
      <c r="C46" s="103"/>
      <c r="D46" s="103"/>
      <c r="E46" s="102">
        <f t="shared" si="9"/>
        <v>0</v>
      </c>
      <c r="F46" s="56"/>
      <c r="G46" s="197"/>
      <c r="H46" s="198"/>
      <c r="I46" s="198"/>
      <c r="J46" s="198"/>
      <c r="K46" s="198"/>
      <c r="L46" s="198"/>
      <c r="M46" s="198"/>
      <c r="N46" s="198"/>
      <c r="O46" s="199"/>
      <c r="P46" s="135"/>
      <c r="Q46" s="135"/>
      <c r="R46" s="78" t="str">
        <f t="shared" si="7"/>
        <v>Evt. indtægter</v>
      </c>
      <c r="S46" s="96">
        <f t="shared" si="8"/>
        <v>0</v>
      </c>
      <c r="T46" s="140"/>
      <c r="U46" s="79"/>
    </row>
    <row r="47" spans="1:25" ht="14.5" thickBot="1" x14ac:dyDescent="0.35">
      <c r="A47" s="43" t="s">
        <v>70</v>
      </c>
      <c r="B47" s="104"/>
      <c r="C47" s="104"/>
      <c r="D47" s="104"/>
      <c r="E47" s="105">
        <f t="shared" si="9"/>
        <v>0</v>
      </c>
      <c r="F47" s="48"/>
      <c r="G47" s="197"/>
      <c r="H47" s="198"/>
      <c r="I47" s="198"/>
      <c r="J47" s="198"/>
      <c r="K47" s="198"/>
      <c r="L47" s="198"/>
      <c r="M47" s="198"/>
      <c r="N47" s="198"/>
      <c r="O47" s="199"/>
      <c r="P47" s="135"/>
      <c r="Q47" s="135"/>
      <c r="R47" s="78" t="str">
        <f t="shared" si="7"/>
        <v>Revision</v>
      </c>
      <c r="S47" s="96">
        <f t="shared" si="8"/>
        <v>0</v>
      </c>
      <c r="T47" s="140"/>
      <c r="U47" s="79"/>
    </row>
    <row r="48" spans="1:25" ht="14.5" x14ac:dyDescent="0.35">
      <c r="A48" s="38" t="s">
        <v>35</v>
      </c>
      <c r="B48" s="102">
        <f>SUM(B40+B41+B42+B43+B44-B45-B46+B47)</f>
        <v>0</v>
      </c>
      <c r="C48" s="102">
        <f>SUM(C40+C42+C43+C44-C45-C46+C47)</f>
        <v>0</v>
      </c>
      <c r="D48" s="102">
        <f>SUM(D40+D42+D43+D44-D45-D46+D47)</f>
        <v>0</v>
      </c>
      <c r="E48" s="102">
        <f>SUM(E40+E42+E43+E44-E45-E46+E47)</f>
        <v>0</v>
      </c>
      <c r="F48" s="117"/>
      <c r="G48" s="197"/>
      <c r="H48" s="198"/>
      <c r="I48" s="198"/>
      <c r="J48" s="198"/>
      <c r="K48" s="198"/>
      <c r="L48" s="198"/>
      <c r="M48" s="198"/>
      <c r="N48" s="198"/>
      <c r="O48" s="199"/>
      <c r="P48" s="135"/>
      <c r="Q48" s="135"/>
      <c r="R48" s="81" t="str">
        <f t="shared" si="7"/>
        <v>I alt uden OH</v>
      </c>
      <c r="S48" s="96">
        <f t="shared" si="8"/>
        <v>0</v>
      </c>
      <c r="T48" s="141"/>
      <c r="U48" s="79"/>
    </row>
    <row r="49" spans="1:25" ht="15" thickBot="1" x14ac:dyDescent="0.4">
      <c r="A49" s="58" t="s">
        <v>1</v>
      </c>
      <c r="B49" s="104"/>
      <c r="C49" s="57"/>
      <c r="D49" s="104"/>
      <c r="E49" s="105">
        <f>SUM(B49:D49)</f>
        <v>0</v>
      </c>
      <c r="F49" s="48"/>
      <c r="G49" s="197"/>
      <c r="H49" s="198"/>
      <c r="I49" s="198"/>
      <c r="J49" s="198"/>
      <c r="K49" s="198"/>
      <c r="L49" s="198"/>
      <c r="M49" s="198"/>
      <c r="N49" s="198"/>
      <c r="O49" s="199"/>
      <c r="P49" s="135"/>
      <c r="Q49" s="135"/>
      <c r="R49" s="78" t="str">
        <f t="shared" si="7"/>
        <v>OH</v>
      </c>
      <c r="S49" s="96">
        <f t="shared" si="8"/>
        <v>0</v>
      </c>
      <c r="T49" s="140"/>
      <c r="U49" s="82"/>
    </row>
    <row r="50" spans="1:25" ht="14.5" thickBot="1" x14ac:dyDescent="0.35">
      <c r="A50" s="107" t="s">
        <v>0</v>
      </c>
      <c r="B50" s="108">
        <f>SUM(B48:B49)</f>
        <v>0</v>
      </c>
      <c r="C50" s="108">
        <f>SUM(C48:C49)</f>
        <v>0</v>
      </c>
      <c r="D50" s="108">
        <f>SUM(D48:D49)</f>
        <v>0</v>
      </c>
      <c r="E50" s="108">
        <f>SUM(E48:E49)</f>
        <v>0</v>
      </c>
      <c r="F50" s="109"/>
      <c r="G50" s="200"/>
      <c r="H50" s="201"/>
      <c r="I50" s="201"/>
      <c r="J50" s="201"/>
      <c r="K50" s="201"/>
      <c r="L50" s="201"/>
      <c r="M50" s="201"/>
      <c r="N50" s="201"/>
      <c r="O50" s="202"/>
      <c r="P50" s="135"/>
      <c r="Q50" s="135"/>
      <c r="R50" s="84" t="str">
        <f t="shared" si="7"/>
        <v>I alt</v>
      </c>
      <c r="S50" s="96">
        <f t="shared" si="8"/>
        <v>0</v>
      </c>
      <c r="U50" s="83"/>
    </row>
    <row r="51" spans="1:25" x14ac:dyDescent="0.3">
      <c r="A51" s="59"/>
      <c r="B51" s="60"/>
      <c r="C51" s="60"/>
      <c r="D51" s="61" t="s">
        <v>63</v>
      </c>
      <c r="E51" s="100" t="e">
        <f>(B50/E50)</f>
        <v>#DIV/0!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V51" s="77" t="s">
        <v>50</v>
      </c>
      <c r="W51" s="77" t="s">
        <v>46</v>
      </c>
      <c r="X51" s="91" t="s">
        <v>51</v>
      </c>
    </row>
    <row r="52" spans="1:25" ht="14.5" x14ac:dyDescent="0.35">
      <c r="A52" s="125" t="s">
        <v>68</v>
      </c>
      <c r="B52" s="126" t="e">
        <f>E50/$E$15</f>
        <v>#DIV/0!</v>
      </c>
      <c r="C52" s="60"/>
      <c r="D52" s="65" t="s">
        <v>83</v>
      </c>
      <c r="E52" s="100" t="e">
        <f>(E49/E48)</f>
        <v>#DIV/0!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U52" s="78" t="str">
        <f>A52</f>
        <v>Andel af totalbudget</v>
      </c>
      <c r="V52" s="85">
        <f>IFERROR((B50/B49)*100,0)</f>
        <v>0</v>
      </c>
      <c r="W52" s="85">
        <f>IFERROR((C30/C49)*100,0)</f>
        <v>0</v>
      </c>
      <c r="X52" s="85">
        <f>IFERROR((D50/D49)*100,0)</f>
        <v>0</v>
      </c>
    </row>
    <row r="53" spans="1:25" ht="14.5" x14ac:dyDescent="0.35">
      <c r="A53" s="124"/>
      <c r="B53" s="127"/>
      <c r="D53" s="177"/>
      <c r="E53" s="173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U53" s="78"/>
      <c r="V53" s="85"/>
      <c r="W53" s="85"/>
      <c r="X53" s="85"/>
    </row>
    <row r="54" spans="1:25" x14ac:dyDescent="0.3">
      <c r="U54" t="s">
        <v>48</v>
      </c>
      <c r="V54" s="86" t="e">
        <f>E51/E$15*100</f>
        <v>#DIV/0!</v>
      </c>
      <c r="W54" s="87"/>
      <c r="X54" s="73"/>
      <c r="Y54" s="88" t="e">
        <f>V54</f>
        <v>#DIV/0!</v>
      </c>
    </row>
    <row r="55" spans="1:25" x14ac:dyDescent="0.3">
      <c r="A55" s="51" t="s">
        <v>75</v>
      </c>
      <c r="B55" s="1"/>
      <c r="C55" s="52"/>
      <c r="D55" s="53"/>
      <c r="E55" s="2"/>
    </row>
    <row r="56" spans="1:25" ht="14.5" x14ac:dyDescent="0.35">
      <c r="A56" s="51"/>
      <c r="B56" s="53"/>
      <c r="C56" s="53"/>
      <c r="D56" s="53"/>
      <c r="E56" s="52"/>
      <c r="S56" s="99"/>
      <c r="T56" s="138"/>
    </row>
    <row r="57" spans="1:25" ht="14.5" thickBot="1" x14ac:dyDescent="0.35">
      <c r="A57" s="68"/>
      <c r="B57" s="44" t="s">
        <v>86</v>
      </c>
      <c r="C57" s="44" t="s">
        <v>3</v>
      </c>
      <c r="D57" s="44" t="s">
        <v>4</v>
      </c>
      <c r="E57" s="44" t="s">
        <v>0</v>
      </c>
      <c r="F57" s="45" t="s">
        <v>17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75"/>
      <c r="S57" s="77" t="s">
        <v>64</v>
      </c>
      <c r="T57" s="139" t="s">
        <v>47</v>
      </c>
      <c r="U57" s="77"/>
      <c r="X57" s="77"/>
    </row>
    <row r="58" spans="1:25" x14ac:dyDescent="0.3">
      <c r="A58" s="9" t="s">
        <v>88</v>
      </c>
      <c r="B58" s="101"/>
      <c r="C58" s="101"/>
      <c r="D58" s="101"/>
      <c r="E58" s="102">
        <f>SUM(B58:D58)</f>
        <v>0</v>
      </c>
      <c r="F58" s="55"/>
      <c r="G58" s="194"/>
      <c r="H58" s="195"/>
      <c r="I58" s="195"/>
      <c r="J58" s="195"/>
      <c r="K58" s="195"/>
      <c r="L58" s="195"/>
      <c r="M58" s="195"/>
      <c r="N58" s="195"/>
      <c r="O58" s="196"/>
      <c r="P58" s="135"/>
      <c r="Q58" s="135"/>
      <c r="R58" s="78" t="str">
        <f>A58</f>
        <v>VIP løn</v>
      </c>
      <c r="S58" s="110">
        <f>IFERROR(B58*100/E58,0)</f>
        <v>0</v>
      </c>
      <c r="T58" s="96">
        <f>IFERROR(E58/F58,0)</f>
        <v>0</v>
      </c>
      <c r="U58" s="79"/>
    </row>
    <row r="59" spans="1:25" x14ac:dyDescent="0.3">
      <c r="A59" s="9" t="s">
        <v>89</v>
      </c>
      <c r="B59" s="101"/>
      <c r="C59" s="101"/>
      <c r="D59" s="101"/>
      <c r="E59" s="102">
        <f>SUM(B59:D59)</f>
        <v>0</v>
      </c>
      <c r="F59" s="148"/>
      <c r="G59" s="197"/>
      <c r="H59" s="198"/>
      <c r="I59" s="198"/>
      <c r="J59" s="198"/>
      <c r="K59" s="198"/>
      <c r="L59" s="198"/>
      <c r="M59" s="198"/>
      <c r="N59" s="198"/>
      <c r="O59" s="199"/>
      <c r="P59" s="193"/>
      <c r="Q59" s="193"/>
      <c r="R59" s="78" t="str">
        <f>A59</f>
        <v>TAP løn</v>
      </c>
      <c r="S59" s="110">
        <f>IFERROR(B59*100/E59,0)</f>
        <v>0</v>
      </c>
      <c r="T59" s="96">
        <f>IFERROR(E59/F59,0)</f>
        <v>0</v>
      </c>
      <c r="U59" s="79"/>
    </row>
    <row r="60" spans="1:25" x14ac:dyDescent="0.3">
      <c r="A60" s="9" t="s">
        <v>5</v>
      </c>
      <c r="B60" s="101"/>
      <c r="C60" s="101"/>
      <c r="D60" s="101"/>
      <c r="E60" s="102">
        <f>SUM(B60:D60)</f>
        <v>0</v>
      </c>
      <c r="F60" s="56"/>
      <c r="G60" s="197"/>
      <c r="H60" s="198"/>
      <c r="I60" s="198"/>
      <c r="J60" s="198"/>
      <c r="K60" s="198"/>
      <c r="L60" s="198"/>
      <c r="M60" s="198"/>
      <c r="N60" s="198"/>
      <c r="O60" s="199"/>
      <c r="P60" s="135"/>
      <c r="Q60" s="135"/>
      <c r="R60" s="78" t="str">
        <f t="shared" ref="R60:R68" si="10">A60</f>
        <v>Ekstern bistand</v>
      </c>
      <c r="S60" s="96">
        <f t="shared" ref="S60:S67" si="11">IFERROR(B60*100/E60,0)</f>
        <v>0</v>
      </c>
      <c r="T60" s="140"/>
      <c r="U60" s="79"/>
    </row>
    <row r="61" spans="1:25" x14ac:dyDescent="0.3">
      <c r="A61" s="9" t="s">
        <v>71</v>
      </c>
      <c r="B61" s="101"/>
      <c r="C61" s="101"/>
      <c r="D61" s="101"/>
      <c r="E61" s="102">
        <f>SUM(B61:D61)</f>
        <v>0</v>
      </c>
      <c r="F61" s="56"/>
      <c r="G61" s="197"/>
      <c r="H61" s="198"/>
      <c r="I61" s="198"/>
      <c r="J61" s="198"/>
      <c r="K61" s="198"/>
      <c r="L61" s="198"/>
      <c r="M61" s="198"/>
      <c r="N61" s="198"/>
      <c r="O61" s="199"/>
      <c r="P61" s="135"/>
      <c r="Q61" s="135"/>
      <c r="R61" s="78" t="str">
        <f t="shared" si="10"/>
        <v>Øvrige omkostninger</v>
      </c>
      <c r="S61" s="96">
        <f t="shared" si="11"/>
        <v>0</v>
      </c>
      <c r="T61" s="140"/>
      <c r="U61" s="79"/>
    </row>
    <row r="62" spans="1:25" x14ac:dyDescent="0.3">
      <c r="A62" s="9" t="s">
        <v>53</v>
      </c>
      <c r="B62" s="101"/>
      <c r="C62" s="101"/>
      <c r="D62" s="101"/>
      <c r="E62" s="102">
        <f t="shared" ref="E62:E65" si="12">SUM(B62:D62)</f>
        <v>0</v>
      </c>
      <c r="F62" s="56"/>
      <c r="G62" s="197"/>
      <c r="H62" s="198"/>
      <c r="I62" s="198"/>
      <c r="J62" s="198"/>
      <c r="K62" s="198"/>
      <c r="L62" s="198"/>
      <c r="M62" s="198"/>
      <c r="N62" s="198"/>
      <c r="O62" s="199"/>
      <c r="P62" s="135"/>
      <c r="Q62" s="135"/>
      <c r="R62" s="128" t="str">
        <f t="shared" si="10"/>
        <v>Apparatur/udstyr</v>
      </c>
      <c r="S62" s="96">
        <f t="shared" si="11"/>
        <v>0</v>
      </c>
      <c r="T62" s="140"/>
      <c r="U62" s="79"/>
    </row>
    <row r="63" spans="1:25" x14ac:dyDescent="0.3">
      <c r="A63" s="9" t="s">
        <v>2</v>
      </c>
      <c r="B63" s="103"/>
      <c r="C63" s="103"/>
      <c r="D63" s="103"/>
      <c r="E63" s="102">
        <f t="shared" si="12"/>
        <v>0</v>
      </c>
      <c r="F63" s="56"/>
      <c r="G63" s="197"/>
      <c r="H63" s="198"/>
      <c r="I63" s="198"/>
      <c r="J63" s="198"/>
      <c r="K63" s="198"/>
      <c r="L63" s="198"/>
      <c r="M63" s="198"/>
      <c r="N63" s="198"/>
      <c r="O63" s="199"/>
      <c r="P63" s="135"/>
      <c r="Q63" s="135"/>
      <c r="R63" s="128" t="str">
        <f t="shared" si="10"/>
        <v>Scrap-værdi</v>
      </c>
      <c r="S63" s="96">
        <f t="shared" si="11"/>
        <v>0</v>
      </c>
      <c r="T63" s="140"/>
      <c r="U63" s="79"/>
    </row>
    <row r="64" spans="1:25" x14ac:dyDescent="0.3">
      <c r="A64" s="9" t="s">
        <v>18</v>
      </c>
      <c r="B64" s="103"/>
      <c r="C64" s="103"/>
      <c r="D64" s="103"/>
      <c r="E64" s="102">
        <f t="shared" si="12"/>
        <v>0</v>
      </c>
      <c r="F64" s="56"/>
      <c r="G64" s="197"/>
      <c r="H64" s="198"/>
      <c r="I64" s="198"/>
      <c r="J64" s="198"/>
      <c r="K64" s="198"/>
      <c r="L64" s="198"/>
      <c r="M64" s="198"/>
      <c r="N64" s="198"/>
      <c r="O64" s="199"/>
      <c r="P64" s="135"/>
      <c r="Q64" s="135"/>
      <c r="R64" s="78" t="str">
        <f t="shared" si="10"/>
        <v>Evt. indtægter</v>
      </c>
      <c r="S64" s="96">
        <f t="shared" si="11"/>
        <v>0</v>
      </c>
      <c r="T64" s="140"/>
      <c r="U64" s="79"/>
    </row>
    <row r="65" spans="1:26" ht="14.5" thickBot="1" x14ac:dyDescent="0.35">
      <c r="A65" s="43" t="s">
        <v>70</v>
      </c>
      <c r="B65" s="104"/>
      <c r="C65" s="104"/>
      <c r="D65" s="104"/>
      <c r="E65" s="105">
        <f t="shared" si="12"/>
        <v>0</v>
      </c>
      <c r="F65" s="48"/>
      <c r="G65" s="197"/>
      <c r="H65" s="198"/>
      <c r="I65" s="198"/>
      <c r="J65" s="198"/>
      <c r="K65" s="198"/>
      <c r="L65" s="198"/>
      <c r="M65" s="198"/>
      <c r="N65" s="198"/>
      <c r="O65" s="199"/>
      <c r="P65" s="135"/>
      <c r="Q65" s="135"/>
      <c r="R65" s="78" t="str">
        <f t="shared" si="10"/>
        <v>Revision</v>
      </c>
      <c r="S65" s="96">
        <f t="shared" si="11"/>
        <v>0</v>
      </c>
      <c r="T65" s="140"/>
      <c r="U65" s="79"/>
    </row>
    <row r="66" spans="1:26" ht="14.5" x14ac:dyDescent="0.35">
      <c r="A66" s="38" t="s">
        <v>35</v>
      </c>
      <c r="B66" s="102">
        <f>SUM(B58+B59+B60+B61+B62-B63-B64+B65)</f>
        <v>0</v>
      </c>
      <c r="C66" s="102">
        <f>SUM(C58+C60+C61+C62-C63-C64+C65)</f>
        <v>0</v>
      </c>
      <c r="D66" s="102">
        <f>SUM(D58+D60+D61+D62-D63-D64+D65)</f>
        <v>0</v>
      </c>
      <c r="E66" s="102">
        <f>SUM(E58+E60+E61+E62-E63-E64+E65)</f>
        <v>0</v>
      </c>
      <c r="F66" s="117"/>
      <c r="G66" s="197"/>
      <c r="H66" s="198"/>
      <c r="I66" s="198"/>
      <c r="J66" s="198"/>
      <c r="K66" s="198"/>
      <c r="L66" s="198"/>
      <c r="M66" s="198"/>
      <c r="N66" s="198"/>
      <c r="O66" s="199"/>
      <c r="P66" s="135"/>
      <c r="Q66" s="135"/>
      <c r="R66" s="81" t="str">
        <f t="shared" si="10"/>
        <v>I alt uden OH</v>
      </c>
      <c r="S66" s="96">
        <f t="shared" si="11"/>
        <v>0</v>
      </c>
      <c r="T66" s="141"/>
      <c r="U66" s="79"/>
    </row>
    <row r="67" spans="1:26" ht="15" thickBot="1" x14ac:dyDescent="0.4">
      <c r="A67" s="58" t="s">
        <v>1</v>
      </c>
      <c r="B67" s="104"/>
      <c r="C67" s="57"/>
      <c r="D67" s="104"/>
      <c r="E67" s="105">
        <f>SUM(B67:D67)</f>
        <v>0</v>
      </c>
      <c r="F67" s="48"/>
      <c r="G67" s="197"/>
      <c r="H67" s="198"/>
      <c r="I67" s="198"/>
      <c r="J67" s="198"/>
      <c r="K67" s="198"/>
      <c r="L67" s="198"/>
      <c r="M67" s="198"/>
      <c r="N67" s="198"/>
      <c r="O67" s="199"/>
      <c r="P67" s="135"/>
      <c r="Q67" s="135"/>
      <c r="R67" s="78" t="str">
        <f t="shared" si="10"/>
        <v>OH</v>
      </c>
      <c r="S67" s="96">
        <f t="shared" si="11"/>
        <v>0</v>
      </c>
      <c r="T67" s="140"/>
      <c r="U67" s="82"/>
    </row>
    <row r="68" spans="1:26" ht="14.5" thickBot="1" x14ac:dyDescent="0.35">
      <c r="A68" s="107" t="s">
        <v>0</v>
      </c>
      <c r="B68" s="108">
        <f>SUM(B66:B67)</f>
        <v>0</v>
      </c>
      <c r="C68" s="108">
        <f>SUM(C66:C67)</f>
        <v>0</v>
      </c>
      <c r="D68" s="108">
        <f>SUM(D66:D67)</f>
        <v>0</v>
      </c>
      <c r="E68" s="108">
        <f>SUM(E66:E67)</f>
        <v>0</v>
      </c>
      <c r="F68" s="109"/>
      <c r="G68" s="200"/>
      <c r="H68" s="201"/>
      <c r="I68" s="201"/>
      <c r="J68" s="201"/>
      <c r="K68" s="201"/>
      <c r="L68" s="201"/>
      <c r="M68" s="201"/>
      <c r="N68" s="201"/>
      <c r="O68" s="202"/>
      <c r="P68" s="135"/>
      <c r="Q68" s="135"/>
      <c r="R68" s="84" t="str">
        <f t="shared" si="10"/>
        <v>I alt</v>
      </c>
      <c r="S68" s="96">
        <f>IFERROR(B68*100/E68,0)</f>
        <v>0</v>
      </c>
      <c r="U68" s="83"/>
    </row>
    <row r="69" spans="1:26" x14ac:dyDescent="0.3">
      <c r="A69" s="59"/>
      <c r="B69" s="60"/>
      <c r="C69" s="60"/>
      <c r="D69" s="61" t="s">
        <v>63</v>
      </c>
      <c r="E69" s="100" t="e">
        <f>(B68/E68)</f>
        <v>#DIV/0!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V69" s="77" t="s">
        <v>50</v>
      </c>
      <c r="W69" s="77" t="s">
        <v>46</v>
      </c>
      <c r="X69" s="91" t="s">
        <v>51</v>
      </c>
      <c r="Z69" s="74"/>
    </row>
    <row r="70" spans="1:26" ht="14.5" x14ac:dyDescent="0.35">
      <c r="A70" s="125" t="s">
        <v>68</v>
      </c>
      <c r="B70" s="134" t="e">
        <f>E68/$E$15</f>
        <v>#DIV/0!</v>
      </c>
      <c r="C70" s="60"/>
      <c r="D70" s="65" t="s">
        <v>83</v>
      </c>
      <c r="E70" s="100" t="e">
        <f>(E67/E66)</f>
        <v>#DIV/0!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U70" s="78" t="str">
        <f>A70</f>
        <v>Andel af totalbudget</v>
      </c>
      <c r="V70" s="85">
        <f>IFERROR((B68/B67)*100,0)</f>
        <v>0</v>
      </c>
      <c r="W70" s="85">
        <f>IFERROR((C68/C67)*100,0)</f>
        <v>0</v>
      </c>
      <c r="X70" s="85">
        <f>IFERROR((D68/D67)*100,0)</f>
        <v>0</v>
      </c>
    </row>
    <row r="71" spans="1:26" ht="14.5" x14ac:dyDescent="0.35">
      <c r="A71" s="124"/>
      <c r="B71" s="127"/>
      <c r="D71" s="177"/>
      <c r="E71" s="173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U71" s="78"/>
      <c r="V71" s="85"/>
      <c r="W71" s="85"/>
      <c r="X71" s="85"/>
    </row>
    <row r="72" spans="1:26" x14ac:dyDescent="0.3">
      <c r="U72" t="s">
        <v>48</v>
      </c>
      <c r="V72" s="86" t="e">
        <f>E69/E$15*100</f>
        <v>#DIV/0!</v>
      </c>
      <c r="W72" s="87"/>
      <c r="X72" s="73"/>
      <c r="Y72" s="88" t="e">
        <f>V72</f>
        <v>#DIV/0!</v>
      </c>
    </row>
    <row r="73" spans="1:26" x14ac:dyDescent="0.3">
      <c r="A73" s="51" t="s">
        <v>82</v>
      </c>
      <c r="B73" s="1"/>
      <c r="C73" s="52"/>
      <c r="D73" s="53"/>
      <c r="E73" s="2"/>
    </row>
    <row r="74" spans="1:26" ht="14.5" x14ac:dyDescent="0.35">
      <c r="A74" s="51"/>
      <c r="B74" s="53"/>
      <c r="C74" s="53"/>
      <c r="D74" s="53"/>
      <c r="E74" s="54"/>
      <c r="S74" s="99"/>
      <c r="T74" s="138"/>
    </row>
    <row r="75" spans="1:26" ht="14.5" thickBot="1" x14ac:dyDescent="0.35">
      <c r="A75" s="68"/>
      <c r="B75" s="44" t="s">
        <v>86</v>
      </c>
      <c r="C75" s="44" t="s">
        <v>3</v>
      </c>
      <c r="D75" s="44" t="s">
        <v>4</v>
      </c>
      <c r="E75" s="44" t="s">
        <v>0</v>
      </c>
      <c r="F75" s="45" t="s">
        <v>17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75"/>
      <c r="S75" s="77" t="s">
        <v>64</v>
      </c>
      <c r="T75" s="139" t="s">
        <v>47</v>
      </c>
      <c r="U75" s="77"/>
      <c r="X75" s="77"/>
    </row>
    <row r="76" spans="1:26" x14ac:dyDescent="0.3">
      <c r="A76" s="9" t="s">
        <v>88</v>
      </c>
      <c r="B76" s="101"/>
      <c r="C76" s="101"/>
      <c r="D76" s="101"/>
      <c r="E76" s="102">
        <f>SUM(B76:D76)</f>
        <v>0</v>
      </c>
      <c r="F76" s="55"/>
      <c r="G76" s="194"/>
      <c r="H76" s="195"/>
      <c r="I76" s="195"/>
      <c r="J76" s="195"/>
      <c r="K76" s="195"/>
      <c r="L76" s="195"/>
      <c r="M76" s="195"/>
      <c r="N76" s="195"/>
      <c r="O76" s="196"/>
      <c r="P76" s="135"/>
      <c r="Q76" s="135"/>
      <c r="R76" s="78" t="str">
        <f>A76</f>
        <v>VIP løn</v>
      </c>
      <c r="S76" s="110">
        <f>IFERROR(B76*100/E76,0)</f>
        <v>0</v>
      </c>
      <c r="T76" s="96">
        <f>IFERROR(E76/F76,0)</f>
        <v>0</v>
      </c>
      <c r="U76" s="79"/>
    </row>
    <row r="77" spans="1:26" x14ac:dyDescent="0.3">
      <c r="A77" s="9" t="s">
        <v>89</v>
      </c>
      <c r="B77" s="101"/>
      <c r="C77" s="101"/>
      <c r="D77" s="101"/>
      <c r="E77" s="102">
        <f t="shared" ref="E77:E78" si="13">SUM(B77:D77)</f>
        <v>0</v>
      </c>
      <c r="F77" s="148"/>
      <c r="G77" s="197"/>
      <c r="H77" s="198"/>
      <c r="I77" s="198"/>
      <c r="J77" s="198"/>
      <c r="K77" s="198"/>
      <c r="L77" s="198"/>
      <c r="M77" s="198"/>
      <c r="N77" s="198"/>
      <c r="O77" s="199"/>
      <c r="P77" s="193"/>
      <c r="Q77" s="193"/>
      <c r="R77" s="78" t="str">
        <f>A77</f>
        <v>TAP løn</v>
      </c>
      <c r="S77" s="110">
        <f>IFERROR(B77*100/E77,0)</f>
        <v>0</v>
      </c>
      <c r="T77" s="96">
        <f>IFERROR(E77/F77,0)</f>
        <v>0</v>
      </c>
      <c r="U77" s="79"/>
    </row>
    <row r="78" spans="1:26" x14ac:dyDescent="0.3">
      <c r="A78" s="9" t="s">
        <v>5</v>
      </c>
      <c r="B78" s="101"/>
      <c r="C78" s="101"/>
      <c r="D78" s="101"/>
      <c r="E78" s="102">
        <f t="shared" si="13"/>
        <v>0</v>
      </c>
      <c r="F78" s="56"/>
      <c r="G78" s="197"/>
      <c r="H78" s="198"/>
      <c r="I78" s="198"/>
      <c r="J78" s="198"/>
      <c r="K78" s="198"/>
      <c r="L78" s="198"/>
      <c r="M78" s="198"/>
      <c r="N78" s="198"/>
      <c r="O78" s="199"/>
      <c r="P78" s="135"/>
      <c r="Q78" s="135"/>
      <c r="R78" s="78" t="str">
        <f t="shared" ref="R78:R86" si="14">A78</f>
        <v>Ekstern bistand</v>
      </c>
      <c r="S78" s="96">
        <f t="shared" ref="S78:S86" si="15">IFERROR(B78*100/E78,0)</f>
        <v>0</v>
      </c>
      <c r="T78" s="140"/>
      <c r="U78" s="79"/>
    </row>
    <row r="79" spans="1:26" x14ac:dyDescent="0.3">
      <c r="A79" s="9" t="s">
        <v>71</v>
      </c>
      <c r="B79" s="101"/>
      <c r="C79" s="101"/>
      <c r="D79" s="101"/>
      <c r="E79" s="102">
        <f>SUM(B79:D79)</f>
        <v>0</v>
      </c>
      <c r="F79" s="56"/>
      <c r="G79" s="197"/>
      <c r="H79" s="198"/>
      <c r="I79" s="198"/>
      <c r="J79" s="198"/>
      <c r="K79" s="198"/>
      <c r="L79" s="198"/>
      <c r="M79" s="198"/>
      <c r="N79" s="198"/>
      <c r="O79" s="199"/>
      <c r="P79" s="135"/>
      <c r="Q79" s="135"/>
      <c r="R79" s="78" t="str">
        <f t="shared" si="14"/>
        <v>Øvrige omkostninger</v>
      </c>
      <c r="S79" s="96">
        <f t="shared" si="15"/>
        <v>0</v>
      </c>
      <c r="T79" s="140"/>
      <c r="U79" s="79"/>
    </row>
    <row r="80" spans="1:26" x14ac:dyDescent="0.3">
      <c r="A80" s="9" t="s">
        <v>53</v>
      </c>
      <c r="B80" s="101"/>
      <c r="C80" s="101"/>
      <c r="D80" s="101"/>
      <c r="E80" s="102">
        <f t="shared" ref="E80:E83" si="16">SUM(B80:D80)</f>
        <v>0</v>
      </c>
      <c r="F80" s="56"/>
      <c r="G80" s="197"/>
      <c r="H80" s="198"/>
      <c r="I80" s="198"/>
      <c r="J80" s="198"/>
      <c r="K80" s="198"/>
      <c r="L80" s="198"/>
      <c r="M80" s="198"/>
      <c r="N80" s="198"/>
      <c r="O80" s="199"/>
      <c r="P80" s="135"/>
      <c r="Q80" s="135"/>
      <c r="R80" s="128" t="str">
        <f t="shared" si="14"/>
        <v>Apparatur/udstyr</v>
      </c>
      <c r="S80" s="96">
        <f t="shared" si="15"/>
        <v>0</v>
      </c>
      <c r="T80" s="140"/>
      <c r="U80" s="79"/>
    </row>
    <row r="81" spans="1:25" x14ac:dyDescent="0.3">
      <c r="A81" s="9" t="s">
        <v>2</v>
      </c>
      <c r="B81" s="103"/>
      <c r="C81" s="103"/>
      <c r="D81" s="103"/>
      <c r="E81" s="102">
        <f t="shared" si="16"/>
        <v>0</v>
      </c>
      <c r="F81" s="56"/>
      <c r="G81" s="197"/>
      <c r="H81" s="198"/>
      <c r="I81" s="198"/>
      <c r="J81" s="198"/>
      <c r="K81" s="198"/>
      <c r="L81" s="198"/>
      <c r="M81" s="198"/>
      <c r="N81" s="198"/>
      <c r="O81" s="199"/>
      <c r="P81" s="135"/>
      <c r="Q81" s="135"/>
      <c r="R81" s="128" t="str">
        <f t="shared" si="14"/>
        <v>Scrap-værdi</v>
      </c>
      <c r="S81" s="96">
        <f t="shared" si="15"/>
        <v>0</v>
      </c>
      <c r="T81" s="140"/>
      <c r="U81" s="79"/>
    </row>
    <row r="82" spans="1:25" x14ac:dyDescent="0.3">
      <c r="A82" s="9" t="s">
        <v>18</v>
      </c>
      <c r="B82" s="103"/>
      <c r="C82" s="103"/>
      <c r="D82" s="103"/>
      <c r="E82" s="102">
        <f t="shared" si="16"/>
        <v>0</v>
      </c>
      <c r="F82" s="56"/>
      <c r="G82" s="197"/>
      <c r="H82" s="198"/>
      <c r="I82" s="198"/>
      <c r="J82" s="198"/>
      <c r="K82" s="198"/>
      <c r="L82" s="198"/>
      <c r="M82" s="198"/>
      <c r="N82" s="198"/>
      <c r="O82" s="199"/>
      <c r="P82" s="135"/>
      <c r="Q82" s="135"/>
      <c r="R82" s="78" t="str">
        <f t="shared" si="14"/>
        <v>Evt. indtægter</v>
      </c>
      <c r="S82" s="96">
        <f t="shared" si="15"/>
        <v>0</v>
      </c>
      <c r="T82" s="140"/>
      <c r="U82" s="79"/>
    </row>
    <row r="83" spans="1:25" ht="14.5" thickBot="1" x14ac:dyDescent="0.35">
      <c r="A83" s="43" t="s">
        <v>70</v>
      </c>
      <c r="B83" s="104"/>
      <c r="C83" s="104"/>
      <c r="D83" s="104"/>
      <c r="E83" s="105">
        <f t="shared" si="16"/>
        <v>0</v>
      </c>
      <c r="F83" s="48"/>
      <c r="G83" s="197"/>
      <c r="H83" s="198"/>
      <c r="I83" s="198"/>
      <c r="J83" s="198"/>
      <c r="K83" s="198"/>
      <c r="L83" s="198"/>
      <c r="M83" s="198"/>
      <c r="N83" s="198"/>
      <c r="O83" s="199"/>
      <c r="P83" s="135"/>
      <c r="Q83" s="135"/>
      <c r="R83" s="78" t="str">
        <f t="shared" si="14"/>
        <v>Revision</v>
      </c>
      <c r="S83" s="96">
        <f t="shared" si="15"/>
        <v>0</v>
      </c>
      <c r="T83" s="140"/>
      <c r="U83" s="79"/>
    </row>
    <row r="84" spans="1:25" ht="14.5" x14ac:dyDescent="0.35">
      <c r="A84" s="38" t="s">
        <v>35</v>
      </c>
      <c r="B84" s="102">
        <f>SUM(B76+B77+B78+B79+B80-B81-B82+B83)</f>
        <v>0</v>
      </c>
      <c r="C84" s="102">
        <f>SUM(C76+C78+C79+C80-C81-C82+C83)</f>
        <v>0</v>
      </c>
      <c r="D84" s="102">
        <f>SUM(D76+D78+D79+D80-D81-D82+D83)</f>
        <v>0</v>
      </c>
      <c r="E84" s="102">
        <f>SUM(E76+E78+E79+E80-E81-E82+E83)</f>
        <v>0</v>
      </c>
      <c r="F84" s="117"/>
      <c r="G84" s="197"/>
      <c r="H84" s="198"/>
      <c r="I84" s="198"/>
      <c r="J84" s="198"/>
      <c r="K84" s="198"/>
      <c r="L84" s="198"/>
      <c r="M84" s="198"/>
      <c r="N84" s="198"/>
      <c r="O84" s="199"/>
      <c r="P84" s="135"/>
      <c r="Q84" s="135"/>
      <c r="R84" s="81" t="str">
        <f t="shared" si="14"/>
        <v>I alt uden OH</v>
      </c>
      <c r="S84" s="96">
        <f t="shared" si="15"/>
        <v>0</v>
      </c>
      <c r="T84" s="141"/>
      <c r="U84" s="79"/>
    </row>
    <row r="85" spans="1:25" ht="15" thickBot="1" x14ac:dyDescent="0.4">
      <c r="A85" s="58" t="s">
        <v>1</v>
      </c>
      <c r="B85" s="104"/>
      <c r="C85" s="57"/>
      <c r="D85" s="104"/>
      <c r="E85" s="105">
        <f>SUM(B85:D85)</f>
        <v>0</v>
      </c>
      <c r="F85" s="48"/>
      <c r="G85" s="197"/>
      <c r="H85" s="198"/>
      <c r="I85" s="198"/>
      <c r="J85" s="198"/>
      <c r="K85" s="198"/>
      <c r="L85" s="198"/>
      <c r="M85" s="198"/>
      <c r="N85" s="198"/>
      <c r="O85" s="199"/>
      <c r="P85" s="135"/>
      <c r="Q85" s="135"/>
      <c r="R85" s="78" t="str">
        <f t="shared" si="14"/>
        <v>OH</v>
      </c>
      <c r="S85" s="96">
        <f t="shared" si="15"/>
        <v>0</v>
      </c>
      <c r="T85" s="140"/>
      <c r="U85" s="82"/>
    </row>
    <row r="86" spans="1:25" ht="14.5" thickBot="1" x14ac:dyDescent="0.35">
      <c r="A86" s="107" t="s">
        <v>0</v>
      </c>
      <c r="B86" s="108">
        <f>SUM(B84:B85)</f>
        <v>0</v>
      </c>
      <c r="C86" s="108">
        <f>SUM(C84:C85)</f>
        <v>0</v>
      </c>
      <c r="D86" s="108">
        <f>SUM(D84:D85)</f>
        <v>0</v>
      </c>
      <c r="E86" s="108">
        <f>SUM(E84:E85)</f>
        <v>0</v>
      </c>
      <c r="F86" s="109"/>
      <c r="G86" s="200"/>
      <c r="H86" s="201"/>
      <c r="I86" s="201"/>
      <c r="J86" s="201"/>
      <c r="K86" s="201"/>
      <c r="L86" s="201"/>
      <c r="M86" s="201"/>
      <c r="N86" s="201"/>
      <c r="O86" s="202"/>
      <c r="P86" s="135"/>
      <c r="Q86" s="135"/>
      <c r="R86" s="84" t="str">
        <f t="shared" si="14"/>
        <v>I alt</v>
      </c>
      <c r="S86" s="96">
        <f t="shared" si="15"/>
        <v>0</v>
      </c>
      <c r="U86" s="83"/>
    </row>
    <row r="87" spans="1:25" x14ac:dyDescent="0.3">
      <c r="A87" s="59"/>
      <c r="B87" s="60"/>
      <c r="C87" s="60"/>
      <c r="D87" s="61" t="s">
        <v>63</v>
      </c>
      <c r="E87" s="100" t="e">
        <f>(B86/E86)</f>
        <v>#DIV/0!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V87" s="77" t="s">
        <v>50</v>
      </c>
      <c r="W87" s="77" t="s">
        <v>46</v>
      </c>
      <c r="X87" s="91" t="s">
        <v>51</v>
      </c>
    </row>
    <row r="88" spans="1:25" ht="14.5" x14ac:dyDescent="0.35">
      <c r="A88" s="125" t="s">
        <v>68</v>
      </c>
      <c r="B88" s="134" t="e">
        <f>E86/$E$15</f>
        <v>#DIV/0!</v>
      </c>
      <c r="C88" s="60"/>
      <c r="D88" s="65" t="s">
        <v>83</v>
      </c>
      <c r="E88" s="100" t="e">
        <f>(E85/E84)</f>
        <v>#DIV/0!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U88" s="78" t="str">
        <f>A88</f>
        <v>Andel af totalbudget</v>
      </c>
      <c r="V88" s="85">
        <f>IFERROR((B86/B85)*100,0)</f>
        <v>0</v>
      </c>
      <c r="W88" s="85">
        <f>IFERROR((C86/C85)*100,0)</f>
        <v>0</v>
      </c>
      <c r="X88" s="85">
        <f>IFERROR((D86/D85)*100,0)</f>
        <v>0</v>
      </c>
    </row>
    <row r="89" spans="1:25" ht="14.5" x14ac:dyDescent="0.35">
      <c r="A89" s="124"/>
      <c r="B89" s="127"/>
      <c r="D89" s="177"/>
      <c r="E89" s="173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U89" s="78"/>
      <c r="V89" s="85"/>
      <c r="W89" s="85"/>
      <c r="X89" s="85"/>
    </row>
    <row r="90" spans="1:25" x14ac:dyDescent="0.3">
      <c r="B90" s="66"/>
      <c r="C90" s="66"/>
      <c r="D90" s="66"/>
      <c r="E90" s="70"/>
      <c r="U90" t="s">
        <v>48</v>
      </c>
      <c r="V90" s="86" t="e">
        <f>E87/E$15*100</f>
        <v>#DIV/0!</v>
      </c>
      <c r="W90" s="87"/>
      <c r="X90" s="73"/>
      <c r="Y90" s="88" t="e">
        <f>V90</f>
        <v>#DIV/0!</v>
      </c>
    </row>
    <row r="91" spans="1:25" x14ac:dyDescent="0.3">
      <c r="A91" s="51" t="s">
        <v>81</v>
      </c>
      <c r="B91" s="1"/>
      <c r="C91" s="52"/>
      <c r="D91" s="53"/>
      <c r="E91" s="2"/>
    </row>
    <row r="92" spans="1:25" ht="14.5" x14ac:dyDescent="0.35">
      <c r="A92" s="51"/>
      <c r="B92" s="53"/>
      <c r="C92" s="53"/>
      <c r="D92" s="53"/>
      <c r="E92" s="54"/>
      <c r="S92" s="99"/>
      <c r="T92" s="138"/>
    </row>
    <row r="93" spans="1:25" ht="14.5" thickBot="1" x14ac:dyDescent="0.35">
      <c r="A93" s="68"/>
      <c r="B93" s="44" t="s">
        <v>86</v>
      </c>
      <c r="C93" s="44" t="s">
        <v>3</v>
      </c>
      <c r="D93" s="44" t="s">
        <v>4</v>
      </c>
      <c r="E93" s="44" t="s">
        <v>0</v>
      </c>
      <c r="F93" s="45" t="s">
        <v>17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75"/>
      <c r="S93" s="77" t="s">
        <v>64</v>
      </c>
      <c r="T93" s="139" t="s">
        <v>47</v>
      </c>
      <c r="U93" s="77"/>
      <c r="X93" s="77"/>
    </row>
    <row r="94" spans="1:25" x14ac:dyDescent="0.3">
      <c r="A94" s="9" t="s">
        <v>88</v>
      </c>
      <c r="B94" s="101"/>
      <c r="C94" s="101"/>
      <c r="D94" s="101"/>
      <c r="E94" s="102">
        <f>SUM(B94:D94)</f>
        <v>0</v>
      </c>
      <c r="F94" s="55"/>
      <c r="G94" s="194"/>
      <c r="H94" s="195"/>
      <c r="I94" s="195"/>
      <c r="J94" s="195"/>
      <c r="K94" s="195"/>
      <c r="L94" s="195"/>
      <c r="M94" s="195"/>
      <c r="N94" s="195"/>
      <c r="O94" s="196"/>
      <c r="P94" s="135"/>
      <c r="Q94" s="135"/>
      <c r="R94" s="78" t="str">
        <f>A94</f>
        <v>VIP løn</v>
      </c>
      <c r="S94" s="110">
        <f>IFERROR(B94*100/E94,0)</f>
        <v>0</v>
      </c>
      <c r="T94" s="96">
        <f>IFERROR(E94/F94,0)</f>
        <v>0</v>
      </c>
      <c r="U94" s="79"/>
    </row>
    <row r="95" spans="1:25" x14ac:dyDescent="0.3">
      <c r="A95" s="9" t="s">
        <v>89</v>
      </c>
      <c r="B95" s="101"/>
      <c r="C95" s="101"/>
      <c r="D95" s="101"/>
      <c r="E95" s="102">
        <f>SUM(B95:D95)</f>
        <v>0</v>
      </c>
      <c r="F95" s="148"/>
      <c r="G95" s="197"/>
      <c r="H95" s="198"/>
      <c r="I95" s="198"/>
      <c r="J95" s="198"/>
      <c r="K95" s="198"/>
      <c r="L95" s="198"/>
      <c r="M95" s="198"/>
      <c r="N95" s="198"/>
      <c r="O95" s="199"/>
      <c r="P95" s="193"/>
      <c r="Q95" s="193"/>
      <c r="R95" s="78" t="str">
        <f>A95</f>
        <v>TAP løn</v>
      </c>
      <c r="S95" s="110">
        <f>IFERROR(B95*100/E95,0)</f>
        <v>0</v>
      </c>
      <c r="T95" s="96">
        <f>IFERROR(E95/F95,0)</f>
        <v>0</v>
      </c>
      <c r="U95" s="79"/>
    </row>
    <row r="96" spans="1:25" x14ac:dyDescent="0.3">
      <c r="A96" s="9" t="s">
        <v>5</v>
      </c>
      <c r="B96" s="101"/>
      <c r="C96" s="101"/>
      <c r="D96" s="101"/>
      <c r="E96" s="102">
        <f>SUM(B96:D96)</f>
        <v>0</v>
      </c>
      <c r="F96" s="56"/>
      <c r="G96" s="197"/>
      <c r="H96" s="198"/>
      <c r="I96" s="198"/>
      <c r="J96" s="198"/>
      <c r="K96" s="198"/>
      <c r="L96" s="198"/>
      <c r="M96" s="198"/>
      <c r="N96" s="198"/>
      <c r="O96" s="199"/>
      <c r="P96" s="135"/>
      <c r="Q96" s="135"/>
      <c r="R96" s="78" t="str">
        <f t="shared" ref="R96:R104" si="17">A96</f>
        <v>Ekstern bistand</v>
      </c>
      <c r="S96" s="96">
        <f t="shared" ref="S96:S104" si="18">IFERROR(B96*100/E96,0)</f>
        <v>0</v>
      </c>
      <c r="T96" s="140"/>
      <c r="U96" s="79"/>
    </row>
    <row r="97" spans="1:25" x14ac:dyDescent="0.3">
      <c r="A97" s="9" t="s">
        <v>71</v>
      </c>
      <c r="B97" s="101"/>
      <c r="C97" s="101"/>
      <c r="D97" s="101"/>
      <c r="E97" s="102">
        <f>SUM(B97:D97)</f>
        <v>0</v>
      </c>
      <c r="F97" s="56"/>
      <c r="G97" s="197"/>
      <c r="H97" s="198"/>
      <c r="I97" s="198"/>
      <c r="J97" s="198"/>
      <c r="K97" s="198"/>
      <c r="L97" s="198"/>
      <c r="M97" s="198"/>
      <c r="N97" s="198"/>
      <c r="O97" s="199"/>
      <c r="P97" s="135"/>
      <c r="Q97" s="135"/>
      <c r="R97" s="78" t="str">
        <f t="shared" si="17"/>
        <v>Øvrige omkostninger</v>
      </c>
      <c r="S97" s="96">
        <f t="shared" si="18"/>
        <v>0</v>
      </c>
      <c r="T97" s="140"/>
      <c r="U97" s="79"/>
    </row>
    <row r="98" spans="1:25" x14ac:dyDescent="0.3">
      <c r="A98" s="9" t="s">
        <v>53</v>
      </c>
      <c r="B98" s="101"/>
      <c r="C98" s="101"/>
      <c r="D98" s="101"/>
      <c r="E98" s="102">
        <f t="shared" ref="E98:E101" si="19">SUM(B98:D98)</f>
        <v>0</v>
      </c>
      <c r="F98" s="56"/>
      <c r="G98" s="197"/>
      <c r="H98" s="198"/>
      <c r="I98" s="198"/>
      <c r="J98" s="198"/>
      <c r="K98" s="198"/>
      <c r="L98" s="198"/>
      <c r="M98" s="198"/>
      <c r="N98" s="198"/>
      <c r="O98" s="199"/>
      <c r="P98" s="135"/>
      <c r="Q98" s="135"/>
      <c r="R98" s="128" t="str">
        <f t="shared" si="17"/>
        <v>Apparatur/udstyr</v>
      </c>
      <c r="S98" s="96">
        <f t="shared" si="18"/>
        <v>0</v>
      </c>
      <c r="T98" s="140"/>
      <c r="U98" s="79"/>
    </row>
    <row r="99" spans="1:25" x14ac:dyDescent="0.3">
      <c r="A99" s="9" t="s">
        <v>2</v>
      </c>
      <c r="B99" s="103"/>
      <c r="C99" s="103"/>
      <c r="D99" s="103"/>
      <c r="E99" s="102">
        <f t="shared" si="19"/>
        <v>0</v>
      </c>
      <c r="F99" s="56"/>
      <c r="G99" s="197"/>
      <c r="H99" s="198"/>
      <c r="I99" s="198"/>
      <c r="J99" s="198"/>
      <c r="K99" s="198"/>
      <c r="L99" s="198"/>
      <c r="M99" s="198"/>
      <c r="N99" s="198"/>
      <c r="O99" s="199"/>
      <c r="P99" s="135"/>
      <c r="Q99" s="135"/>
      <c r="R99" s="128" t="str">
        <f t="shared" si="17"/>
        <v>Scrap-værdi</v>
      </c>
      <c r="S99" s="96">
        <f t="shared" si="18"/>
        <v>0</v>
      </c>
      <c r="T99" s="140"/>
      <c r="U99" s="79"/>
    </row>
    <row r="100" spans="1:25" x14ac:dyDescent="0.3">
      <c r="A100" s="9" t="s">
        <v>18</v>
      </c>
      <c r="B100" s="103"/>
      <c r="C100" s="103"/>
      <c r="D100" s="103"/>
      <c r="E100" s="102">
        <f t="shared" si="19"/>
        <v>0</v>
      </c>
      <c r="F100" s="56"/>
      <c r="G100" s="197"/>
      <c r="H100" s="198"/>
      <c r="I100" s="198"/>
      <c r="J100" s="198"/>
      <c r="K100" s="198"/>
      <c r="L100" s="198"/>
      <c r="M100" s="198"/>
      <c r="N100" s="198"/>
      <c r="O100" s="199"/>
      <c r="P100" s="135"/>
      <c r="Q100" s="135"/>
      <c r="R100" s="78" t="str">
        <f t="shared" si="17"/>
        <v>Evt. indtægter</v>
      </c>
      <c r="S100" s="96">
        <f t="shared" si="18"/>
        <v>0</v>
      </c>
      <c r="T100" s="140"/>
      <c r="U100" s="79"/>
    </row>
    <row r="101" spans="1:25" ht="14.5" thickBot="1" x14ac:dyDescent="0.35">
      <c r="A101" s="43" t="s">
        <v>70</v>
      </c>
      <c r="B101" s="104"/>
      <c r="C101" s="104"/>
      <c r="D101" s="104"/>
      <c r="E101" s="105">
        <f t="shared" si="19"/>
        <v>0</v>
      </c>
      <c r="F101" s="48"/>
      <c r="G101" s="197"/>
      <c r="H101" s="198"/>
      <c r="I101" s="198"/>
      <c r="J101" s="198"/>
      <c r="K101" s="198"/>
      <c r="L101" s="198"/>
      <c r="M101" s="198"/>
      <c r="N101" s="198"/>
      <c r="O101" s="199"/>
      <c r="P101" s="135"/>
      <c r="Q101" s="135"/>
      <c r="R101" s="78" t="str">
        <f t="shared" si="17"/>
        <v>Revision</v>
      </c>
      <c r="S101" s="96">
        <f t="shared" si="18"/>
        <v>0</v>
      </c>
      <c r="T101" s="140"/>
      <c r="U101" s="79"/>
    </row>
    <row r="102" spans="1:25" ht="14.5" x14ac:dyDescent="0.35">
      <c r="A102" s="38" t="s">
        <v>35</v>
      </c>
      <c r="B102" s="102">
        <f>SUM(B94+B95+B96+B97+B98-B99-B100+B101)</f>
        <v>0</v>
      </c>
      <c r="C102" s="102">
        <f>SUM(C94+C96+C97+C98-C99-C100+C101)</f>
        <v>0</v>
      </c>
      <c r="D102" s="102">
        <f>SUM(D94+D96+D97+D98-D99-D100+D101)</f>
        <v>0</v>
      </c>
      <c r="E102" s="102">
        <f>SUM(E94+E96+E97+E98-E99-E100+E101)</f>
        <v>0</v>
      </c>
      <c r="F102" s="117"/>
      <c r="G102" s="197"/>
      <c r="H102" s="198"/>
      <c r="I102" s="198"/>
      <c r="J102" s="198"/>
      <c r="K102" s="198"/>
      <c r="L102" s="198"/>
      <c r="M102" s="198"/>
      <c r="N102" s="198"/>
      <c r="O102" s="199"/>
      <c r="P102" s="135"/>
      <c r="Q102" s="135"/>
      <c r="R102" s="81" t="str">
        <f t="shared" si="17"/>
        <v>I alt uden OH</v>
      </c>
      <c r="S102" s="96">
        <f t="shared" si="18"/>
        <v>0</v>
      </c>
      <c r="T102" s="141"/>
      <c r="U102" s="79"/>
    </row>
    <row r="103" spans="1:25" ht="15" thickBot="1" x14ac:dyDescent="0.4">
      <c r="A103" s="58" t="s">
        <v>1</v>
      </c>
      <c r="B103" s="104"/>
      <c r="C103" s="57"/>
      <c r="D103" s="104"/>
      <c r="E103" s="105">
        <f>SUM(B103:D103)</f>
        <v>0</v>
      </c>
      <c r="F103" s="48"/>
      <c r="G103" s="197"/>
      <c r="H103" s="198"/>
      <c r="I103" s="198"/>
      <c r="J103" s="198"/>
      <c r="K103" s="198"/>
      <c r="L103" s="198"/>
      <c r="M103" s="198"/>
      <c r="N103" s="198"/>
      <c r="O103" s="199"/>
      <c r="P103" s="135"/>
      <c r="Q103" s="135"/>
      <c r="R103" s="78" t="str">
        <f t="shared" si="17"/>
        <v>OH</v>
      </c>
      <c r="S103" s="96">
        <f t="shared" si="18"/>
        <v>0</v>
      </c>
      <c r="T103" s="140"/>
      <c r="U103" s="82"/>
    </row>
    <row r="104" spans="1:25" ht="14.5" thickBot="1" x14ac:dyDescent="0.35">
      <c r="A104" s="107" t="s">
        <v>0</v>
      </c>
      <c r="B104" s="108">
        <f>SUM(B102:B103)</f>
        <v>0</v>
      </c>
      <c r="C104" s="108">
        <f>SUM(C102:C103)</f>
        <v>0</v>
      </c>
      <c r="D104" s="108">
        <f>SUM(D102:D103)</f>
        <v>0</v>
      </c>
      <c r="E104" s="108">
        <f>SUM(E102:E103)</f>
        <v>0</v>
      </c>
      <c r="F104" s="109"/>
      <c r="G104" s="200"/>
      <c r="H104" s="201"/>
      <c r="I104" s="201"/>
      <c r="J104" s="201"/>
      <c r="K104" s="201"/>
      <c r="L104" s="201"/>
      <c r="M104" s="201"/>
      <c r="N104" s="201"/>
      <c r="O104" s="202"/>
      <c r="P104" s="135"/>
      <c r="Q104" s="135"/>
      <c r="R104" s="84" t="str">
        <f t="shared" si="17"/>
        <v>I alt</v>
      </c>
      <c r="S104" s="96">
        <f t="shared" si="18"/>
        <v>0</v>
      </c>
      <c r="U104" s="83"/>
    </row>
    <row r="105" spans="1:25" x14ac:dyDescent="0.3">
      <c r="A105" s="59"/>
      <c r="B105" s="60"/>
      <c r="C105" s="60"/>
      <c r="D105" s="61" t="s">
        <v>63</v>
      </c>
      <c r="E105" s="100" t="e">
        <f>(B104/E104)</f>
        <v>#DIV/0!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V105" s="77" t="s">
        <v>50</v>
      </c>
      <c r="W105" s="77" t="s">
        <v>46</v>
      </c>
      <c r="X105" s="91" t="s">
        <v>51</v>
      </c>
    </row>
    <row r="106" spans="1:25" ht="14.5" x14ac:dyDescent="0.35">
      <c r="A106" s="125" t="s">
        <v>68</v>
      </c>
      <c r="B106" s="126" t="e">
        <f>E104/$E$15</f>
        <v>#DIV/0!</v>
      </c>
      <c r="C106" s="60"/>
      <c r="D106" s="65" t="s">
        <v>83</v>
      </c>
      <c r="E106" s="100" t="e">
        <f>(E103/E102)</f>
        <v>#DIV/0!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U106" s="78" t="str">
        <f>A106</f>
        <v>Andel af totalbudget</v>
      </c>
      <c r="V106" s="85">
        <f>IFERROR((B104/B103)*100,0)</f>
        <v>0</v>
      </c>
      <c r="W106" s="85">
        <f>IFERROR((C104/C103)*100,0)</f>
        <v>0</v>
      </c>
      <c r="X106" s="85">
        <f>IFERROR((D104/D103)*100,0)</f>
        <v>0</v>
      </c>
    </row>
    <row r="107" spans="1:25" ht="14.5" x14ac:dyDescent="0.35">
      <c r="A107" s="124"/>
      <c r="B107" s="127"/>
      <c r="D107" s="177"/>
      <c r="E107" s="173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U107" s="78"/>
      <c r="V107" s="85"/>
      <c r="W107" s="85"/>
      <c r="X107" s="85"/>
    </row>
    <row r="108" spans="1:25" x14ac:dyDescent="0.3">
      <c r="U108" t="s">
        <v>48</v>
      </c>
      <c r="V108" s="86" t="e">
        <f>E105/E$15*100</f>
        <v>#DIV/0!</v>
      </c>
      <c r="W108" s="87"/>
      <c r="X108" s="73"/>
      <c r="Y108" s="88" t="e">
        <f>V108</f>
        <v>#DIV/0!</v>
      </c>
    </row>
    <row r="109" spans="1:25" x14ac:dyDescent="0.3">
      <c r="A109" s="51" t="s">
        <v>80</v>
      </c>
      <c r="B109" s="1"/>
      <c r="C109" s="52"/>
      <c r="D109" s="53"/>
      <c r="E109" s="2"/>
    </row>
    <row r="110" spans="1:25" ht="14.5" x14ac:dyDescent="0.35">
      <c r="A110" s="51"/>
      <c r="B110" s="53"/>
      <c r="C110" s="53"/>
      <c r="D110" s="53"/>
      <c r="E110" s="54"/>
      <c r="S110" s="99"/>
      <c r="T110" s="138"/>
    </row>
    <row r="111" spans="1:25" ht="14.5" thickBot="1" x14ac:dyDescent="0.35">
      <c r="A111" s="68"/>
      <c r="B111" s="44" t="s">
        <v>86</v>
      </c>
      <c r="C111" s="44" t="s">
        <v>3</v>
      </c>
      <c r="D111" s="44" t="s">
        <v>4</v>
      </c>
      <c r="E111" s="44" t="s">
        <v>0</v>
      </c>
      <c r="F111" s="45" t="s">
        <v>17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75"/>
      <c r="S111" s="77" t="s">
        <v>64</v>
      </c>
      <c r="T111" s="139" t="s">
        <v>47</v>
      </c>
      <c r="U111" s="77"/>
      <c r="X111" s="77"/>
    </row>
    <row r="112" spans="1:25" x14ac:dyDescent="0.3">
      <c r="A112" s="9" t="s">
        <v>88</v>
      </c>
      <c r="B112" s="101"/>
      <c r="C112" s="101"/>
      <c r="D112" s="101"/>
      <c r="E112" s="102">
        <f>SUM(B112:D112)</f>
        <v>0</v>
      </c>
      <c r="F112" s="55"/>
      <c r="G112" s="194"/>
      <c r="H112" s="195"/>
      <c r="I112" s="195"/>
      <c r="J112" s="195"/>
      <c r="K112" s="195"/>
      <c r="L112" s="195"/>
      <c r="M112" s="195"/>
      <c r="N112" s="195"/>
      <c r="O112" s="196"/>
      <c r="P112" s="135"/>
      <c r="Q112" s="135"/>
      <c r="R112" s="78" t="str">
        <f>A112</f>
        <v>VIP løn</v>
      </c>
      <c r="S112" s="110">
        <f>IFERROR(B112*100/E112,0)</f>
        <v>0</v>
      </c>
      <c r="T112" s="96">
        <f>IFERROR(E112/F112,0)</f>
        <v>0</v>
      </c>
      <c r="U112" s="79"/>
    </row>
    <row r="113" spans="1:25" x14ac:dyDescent="0.3">
      <c r="A113" s="9" t="s">
        <v>89</v>
      </c>
      <c r="B113" s="101"/>
      <c r="C113" s="101"/>
      <c r="D113" s="101"/>
      <c r="E113" s="102">
        <f>SUM(B113:D113)</f>
        <v>0</v>
      </c>
      <c r="F113" s="148"/>
      <c r="G113" s="197"/>
      <c r="H113" s="198"/>
      <c r="I113" s="198"/>
      <c r="J113" s="198"/>
      <c r="K113" s="198"/>
      <c r="L113" s="198"/>
      <c r="M113" s="198"/>
      <c r="N113" s="198"/>
      <c r="O113" s="199"/>
      <c r="P113" s="193"/>
      <c r="Q113" s="193"/>
      <c r="R113" s="78" t="str">
        <f>A113</f>
        <v>TAP løn</v>
      </c>
      <c r="S113" s="110">
        <f>IFERROR(B113*100/E113,0)</f>
        <v>0</v>
      </c>
      <c r="T113" s="96">
        <f>IFERROR(E113/F113,0)</f>
        <v>0</v>
      </c>
      <c r="U113" s="79"/>
    </row>
    <row r="114" spans="1:25" x14ac:dyDescent="0.3">
      <c r="A114" s="9" t="s">
        <v>5</v>
      </c>
      <c r="B114" s="101"/>
      <c r="C114" s="101"/>
      <c r="D114" s="101"/>
      <c r="E114" s="102">
        <f>SUM(B114:D114)</f>
        <v>0</v>
      </c>
      <c r="F114" s="56"/>
      <c r="G114" s="197"/>
      <c r="H114" s="198"/>
      <c r="I114" s="198"/>
      <c r="J114" s="198"/>
      <c r="K114" s="198"/>
      <c r="L114" s="198"/>
      <c r="M114" s="198"/>
      <c r="N114" s="198"/>
      <c r="O114" s="199"/>
      <c r="P114" s="135"/>
      <c r="Q114" s="135"/>
      <c r="R114" s="78" t="str">
        <f t="shared" ref="R114:R122" si="20">A114</f>
        <v>Ekstern bistand</v>
      </c>
      <c r="S114" s="96">
        <f t="shared" ref="S114:S122" si="21">IFERROR(B114*100/E114,0)</f>
        <v>0</v>
      </c>
      <c r="T114" s="140"/>
      <c r="U114" s="79"/>
    </row>
    <row r="115" spans="1:25" x14ac:dyDescent="0.3">
      <c r="A115" s="9" t="s">
        <v>71</v>
      </c>
      <c r="B115" s="101"/>
      <c r="C115" s="101"/>
      <c r="D115" s="101"/>
      <c r="E115" s="102">
        <f>SUM(B115:D115)</f>
        <v>0</v>
      </c>
      <c r="F115" s="56"/>
      <c r="G115" s="197"/>
      <c r="H115" s="198"/>
      <c r="I115" s="198"/>
      <c r="J115" s="198"/>
      <c r="K115" s="198"/>
      <c r="L115" s="198"/>
      <c r="M115" s="198"/>
      <c r="N115" s="198"/>
      <c r="O115" s="199"/>
      <c r="P115" s="135"/>
      <c r="Q115" s="135"/>
      <c r="R115" s="78" t="str">
        <f t="shared" si="20"/>
        <v>Øvrige omkostninger</v>
      </c>
      <c r="S115" s="96">
        <f t="shared" si="21"/>
        <v>0</v>
      </c>
      <c r="T115" s="140"/>
      <c r="U115" s="79"/>
    </row>
    <row r="116" spans="1:25" x14ac:dyDescent="0.3">
      <c r="A116" s="9" t="s">
        <v>53</v>
      </c>
      <c r="B116" s="101"/>
      <c r="C116" s="101"/>
      <c r="D116" s="101"/>
      <c r="E116" s="102">
        <f t="shared" ref="E116:E119" si="22">SUM(B116:D116)</f>
        <v>0</v>
      </c>
      <c r="F116" s="56"/>
      <c r="G116" s="197"/>
      <c r="H116" s="198"/>
      <c r="I116" s="198"/>
      <c r="J116" s="198"/>
      <c r="K116" s="198"/>
      <c r="L116" s="198"/>
      <c r="M116" s="198"/>
      <c r="N116" s="198"/>
      <c r="O116" s="199"/>
      <c r="P116" s="135"/>
      <c r="Q116" s="135"/>
      <c r="R116" s="128" t="str">
        <f t="shared" si="20"/>
        <v>Apparatur/udstyr</v>
      </c>
      <c r="S116" s="96">
        <f t="shared" si="21"/>
        <v>0</v>
      </c>
      <c r="T116" s="140"/>
      <c r="U116" s="79"/>
    </row>
    <row r="117" spans="1:25" x14ac:dyDescent="0.3">
      <c r="A117" s="9" t="s">
        <v>2</v>
      </c>
      <c r="B117" s="103"/>
      <c r="C117" s="103"/>
      <c r="D117" s="103"/>
      <c r="E117" s="102">
        <f t="shared" si="22"/>
        <v>0</v>
      </c>
      <c r="F117" s="56"/>
      <c r="G117" s="197"/>
      <c r="H117" s="198"/>
      <c r="I117" s="198"/>
      <c r="J117" s="198"/>
      <c r="K117" s="198"/>
      <c r="L117" s="198"/>
      <c r="M117" s="198"/>
      <c r="N117" s="198"/>
      <c r="O117" s="199"/>
      <c r="P117" s="135"/>
      <c r="Q117" s="135"/>
      <c r="R117" s="128" t="str">
        <f t="shared" si="20"/>
        <v>Scrap-værdi</v>
      </c>
      <c r="S117" s="96">
        <f t="shared" si="21"/>
        <v>0</v>
      </c>
      <c r="T117" s="140"/>
      <c r="U117" s="79"/>
    </row>
    <row r="118" spans="1:25" x14ac:dyDescent="0.3">
      <c r="A118" s="9" t="s">
        <v>18</v>
      </c>
      <c r="B118" s="103"/>
      <c r="C118" s="103"/>
      <c r="D118" s="103"/>
      <c r="E118" s="102">
        <f t="shared" si="22"/>
        <v>0</v>
      </c>
      <c r="F118" s="56"/>
      <c r="G118" s="197"/>
      <c r="H118" s="198"/>
      <c r="I118" s="198"/>
      <c r="J118" s="198"/>
      <c r="K118" s="198"/>
      <c r="L118" s="198"/>
      <c r="M118" s="198"/>
      <c r="N118" s="198"/>
      <c r="O118" s="199"/>
      <c r="P118" s="135"/>
      <c r="Q118" s="135"/>
      <c r="R118" s="78" t="str">
        <f t="shared" si="20"/>
        <v>Evt. indtægter</v>
      </c>
      <c r="S118" s="96">
        <f t="shared" si="21"/>
        <v>0</v>
      </c>
      <c r="T118" s="140"/>
      <c r="U118" s="79"/>
    </row>
    <row r="119" spans="1:25" ht="14.5" thickBot="1" x14ac:dyDescent="0.35">
      <c r="A119" s="43" t="s">
        <v>70</v>
      </c>
      <c r="B119" s="104"/>
      <c r="C119" s="104"/>
      <c r="D119" s="104"/>
      <c r="E119" s="105">
        <f t="shared" si="22"/>
        <v>0</v>
      </c>
      <c r="F119" s="48"/>
      <c r="G119" s="197"/>
      <c r="H119" s="198"/>
      <c r="I119" s="198"/>
      <c r="J119" s="198"/>
      <c r="K119" s="198"/>
      <c r="L119" s="198"/>
      <c r="M119" s="198"/>
      <c r="N119" s="198"/>
      <c r="O119" s="199"/>
      <c r="P119" s="135"/>
      <c r="Q119" s="135"/>
      <c r="R119" s="78" t="str">
        <f t="shared" si="20"/>
        <v>Revision</v>
      </c>
      <c r="S119" s="96">
        <f t="shared" si="21"/>
        <v>0</v>
      </c>
      <c r="T119" s="140"/>
      <c r="U119" s="79"/>
    </row>
    <row r="120" spans="1:25" ht="14.5" x14ac:dyDescent="0.35">
      <c r="A120" s="38" t="s">
        <v>35</v>
      </c>
      <c r="B120" s="102">
        <f>SUM(B112+B113+B114+B115+B116-B117-B118+B119)</f>
        <v>0</v>
      </c>
      <c r="C120" s="102">
        <f>SUM(C112+C114+C115+C116-C117-C118+C119)</f>
        <v>0</v>
      </c>
      <c r="D120" s="102">
        <f>SUM(D112+D114+D115+D116-D117-D118+D119)</f>
        <v>0</v>
      </c>
      <c r="E120" s="102">
        <f>SUM(E112+E114+E115+E116-E117-E118+E119)</f>
        <v>0</v>
      </c>
      <c r="F120" s="117"/>
      <c r="G120" s="197"/>
      <c r="H120" s="198"/>
      <c r="I120" s="198"/>
      <c r="J120" s="198"/>
      <c r="K120" s="198"/>
      <c r="L120" s="198"/>
      <c r="M120" s="198"/>
      <c r="N120" s="198"/>
      <c r="O120" s="199"/>
      <c r="P120" s="135"/>
      <c r="Q120" s="135"/>
      <c r="R120" s="81" t="str">
        <f t="shared" si="20"/>
        <v>I alt uden OH</v>
      </c>
      <c r="S120" s="96">
        <f t="shared" si="21"/>
        <v>0</v>
      </c>
      <c r="T120" s="141"/>
      <c r="U120" s="79"/>
    </row>
    <row r="121" spans="1:25" ht="15" thickBot="1" x14ac:dyDescent="0.4">
      <c r="A121" s="58" t="s">
        <v>1</v>
      </c>
      <c r="B121" s="104"/>
      <c r="C121" s="57"/>
      <c r="D121" s="104"/>
      <c r="E121" s="105">
        <f>SUM(B121:D121)</f>
        <v>0</v>
      </c>
      <c r="F121" s="48"/>
      <c r="G121" s="197"/>
      <c r="H121" s="198"/>
      <c r="I121" s="198"/>
      <c r="J121" s="198"/>
      <c r="K121" s="198"/>
      <c r="L121" s="198"/>
      <c r="M121" s="198"/>
      <c r="N121" s="198"/>
      <c r="O121" s="199"/>
      <c r="P121" s="135"/>
      <c r="Q121" s="135"/>
      <c r="R121" s="78" t="str">
        <f t="shared" si="20"/>
        <v>OH</v>
      </c>
      <c r="S121" s="96">
        <f t="shared" si="21"/>
        <v>0</v>
      </c>
      <c r="T121" s="140"/>
      <c r="U121" s="82"/>
    </row>
    <row r="122" spans="1:25" ht="14.5" thickBot="1" x14ac:dyDescent="0.35">
      <c r="A122" s="107" t="s">
        <v>0</v>
      </c>
      <c r="B122" s="108">
        <f>SUM(B120:B121)</f>
        <v>0</v>
      </c>
      <c r="C122" s="108">
        <f>SUM(C120:C121)</f>
        <v>0</v>
      </c>
      <c r="D122" s="108">
        <f>SUM(D120:D121)</f>
        <v>0</v>
      </c>
      <c r="E122" s="108">
        <f>SUM(E120:E121)</f>
        <v>0</v>
      </c>
      <c r="F122" s="109"/>
      <c r="G122" s="200"/>
      <c r="H122" s="201"/>
      <c r="I122" s="201"/>
      <c r="J122" s="201"/>
      <c r="K122" s="201"/>
      <c r="L122" s="201"/>
      <c r="M122" s="201"/>
      <c r="N122" s="201"/>
      <c r="O122" s="202"/>
      <c r="P122" s="135"/>
      <c r="Q122" s="135"/>
      <c r="R122" s="84" t="str">
        <f t="shared" si="20"/>
        <v>I alt</v>
      </c>
      <c r="S122" s="96">
        <f t="shared" si="21"/>
        <v>0</v>
      </c>
      <c r="U122" s="83"/>
    </row>
    <row r="123" spans="1:25" x14ac:dyDescent="0.3">
      <c r="A123" s="59"/>
      <c r="B123" s="60"/>
      <c r="C123" s="60"/>
      <c r="D123" s="61" t="s">
        <v>63</v>
      </c>
      <c r="E123" s="100" t="e">
        <f>(B122/E122)</f>
        <v>#DIV/0!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V123" s="77" t="s">
        <v>50</v>
      </c>
      <c r="W123" s="77" t="s">
        <v>46</v>
      </c>
      <c r="X123" s="91" t="s">
        <v>51</v>
      </c>
    </row>
    <row r="124" spans="1:25" ht="14.5" x14ac:dyDescent="0.35">
      <c r="A124" s="125" t="s">
        <v>68</v>
      </c>
      <c r="B124" s="126" t="e">
        <f>E122/$E$15</f>
        <v>#DIV/0!</v>
      </c>
      <c r="C124" s="60"/>
      <c r="D124" s="65" t="s">
        <v>83</v>
      </c>
      <c r="E124" s="100" t="e">
        <f>(E121/E120)</f>
        <v>#DIV/0!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U124" s="78" t="str">
        <f>A124</f>
        <v>Andel af totalbudget</v>
      </c>
      <c r="V124" s="85">
        <f>IFERROR((B122/B121)*100,0)</f>
        <v>0</v>
      </c>
      <c r="W124" s="85">
        <f>IFERROR((C122/C121)*100,0)</f>
        <v>0</v>
      </c>
      <c r="X124" s="85">
        <f>IFERROR((D122/D121)*100,0)</f>
        <v>0</v>
      </c>
    </row>
    <row r="125" spans="1:25" ht="14.5" x14ac:dyDescent="0.35">
      <c r="A125" s="124"/>
      <c r="B125" s="127"/>
      <c r="D125" s="177"/>
      <c r="E125" s="173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U125" s="78"/>
      <c r="V125" s="85"/>
      <c r="W125" s="85"/>
      <c r="X125" s="85"/>
    </row>
    <row r="126" spans="1:25" x14ac:dyDescent="0.3">
      <c r="U126" t="s">
        <v>48</v>
      </c>
      <c r="V126" s="86" t="e">
        <f>E123/E$15*100</f>
        <v>#DIV/0!</v>
      </c>
      <c r="W126" s="87"/>
      <c r="X126" s="73"/>
      <c r="Y126" s="88" t="e">
        <f>V126</f>
        <v>#DIV/0!</v>
      </c>
    </row>
    <row r="127" spans="1:25" x14ac:dyDescent="0.3">
      <c r="A127" s="51" t="s">
        <v>79</v>
      </c>
      <c r="B127" s="1"/>
      <c r="C127" s="52"/>
      <c r="D127" s="53"/>
      <c r="E127" s="2"/>
    </row>
    <row r="128" spans="1:25" ht="14.5" x14ac:dyDescent="0.35">
      <c r="A128" s="51"/>
      <c r="B128" s="53"/>
      <c r="C128" s="53"/>
      <c r="D128" s="53"/>
      <c r="E128" s="54"/>
      <c r="S128" s="99"/>
      <c r="T128" s="138"/>
    </row>
    <row r="129" spans="1:26" ht="14.5" thickBot="1" x14ac:dyDescent="0.35">
      <c r="A129" s="68"/>
      <c r="B129" s="44" t="s">
        <v>86</v>
      </c>
      <c r="C129" s="44" t="s">
        <v>3</v>
      </c>
      <c r="D129" s="44" t="s">
        <v>4</v>
      </c>
      <c r="E129" s="44" t="s">
        <v>0</v>
      </c>
      <c r="F129" s="45" t="s">
        <v>17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75"/>
      <c r="S129" s="77" t="s">
        <v>64</v>
      </c>
      <c r="T129" s="139" t="s">
        <v>47</v>
      </c>
      <c r="U129" s="77"/>
      <c r="X129" s="77"/>
    </row>
    <row r="130" spans="1:26" x14ac:dyDescent="0.3">
      <c r="A130" s="9" t="s">
        <v>88</v>
      </c>
      <c r="B130" s="101"/>
      <c r="C130" s="101"/>
      <c r="D130" s="101"/>
      <c r="E130" s="102">
        <f>SUM(B130:D130)</f>
        <v>0</v>
      </c>
      <c r="F130" s="55"/>
      <c r="G130" s="194"/>
      <c r="H130" s="195"/>
      <c r="I130" s="195"/>
      <c r="J130" s="195"/>
      <c r="K130" s="195"/>
      <c r="L130" s="195"/>
      <c r="M130" s="195"/>
      <c r="N130" s="195"/>
      <c r="O130" s="196"/>
      <c r="P130" s="135"/>
      <c r="Q130" s="135"/>
      <c r="R130" s="78" t="str">
        <f>A130</f>
        <v>VIP løn</v>
      </c>
      <c r="S130" s="110">
        <f>IFERROR(B130*100/E130,0)</f>
        <v>0</v>
      </c>
      <c r="T130" s="96">
        <f>IFERROR(E130/F130,0)</f>
        <v>0</v>
      </c>
      <c r="U130" s="79"/>
    </row>
    <row r="131" spans="1:26" x14ac:dyDescent="0.3">
      <c r="A131" s="9" t="s">
        <v>89</v>
      </c>
      <c r="B131" s="101"/>
      <c r="C131" s="101"/>
      <c r="D131" s="101"/>
      <c r="E131" s="102">
        <f>SUM(B131:D131)</f>
        <v>0</v>
      </c>
      <c r="F131" s="148"/>
      <c r="G131" s="197"/>
      <c r="H131" s="198"/>
      <c r="I131" s="198"/>
      <c r="J131" s="198"/>
      <c r="K131" s="198"/>
      <c r="L131" s="198"/>
      <c r="M131" s="198"/>
      <c r="N131" s="198"/>
      <c r="O131" s="199"/>
      <c r="P131" s="193"/>
      <c r="Q131" s="193"/>
      <c r="R131" s="78" t="str">
        <f>A131</f>
        <v>TAP løn</v>
      </c>
      <c r="S131" s="110">
        <f>IFERROR(B131*100/E131,0)</f>
        <v>0</v>
      </c>
      <c r="T131" s="96">
        <f>IFERROR(E131/F131,0)</f>
        <v>0</v>
      </c>
      <c r="U131" s="79"/>
    </row>
    <row r="132" spans="1:26" x14ac:dyDescent="0.3">
      <c r="A132" s="9" t="s">
        <v>5</v>
      </c>
      <c r="B132" s="101"/>
      <c r="C132" s="101"/>
      <c r="D132" s="101"/>
      <c r="E132" s="102">
        <f>SUM(B132:D132)</f>
        <v>0</v>
      </c>
      <c r="F132" s="56"/>
      <c r="G132" s="197"/>
      <c r="H132" s="198"/>
      <c r="I132" s="198"/>
      <c r="J132" s="198"/>
      <c r="K132" s="198"/>
      <c r="L132" s="198"/>
      <c r="M132" s="198"/>
      <c r="N132" s="198"/>
      <c r="O132" s="199"/>
      <c r="P132" s="135"/>
      <c r="Q132" s="135"/>
      <c r="R132" s="78" t="str">
        <f t="shared" ref="R132:R140" si="23">A132</f>
        <v>Ekstern bistand</v>
      </c>
      <c r="S132" s="96">
        <f t="shared" ref="S132:S140" si="24">IFERROR(B132*100/E132,0)</f>
        <v>0</v>
      </c>
      <c r="T132" s="140"/>
      <c r="U132" s="79"/>
    </row>
    <row r="133" spans="1:26" x14ac:dyDescent="0.3">
      <c r="A133" s="9" t="s">
        <v>71</v>
      </c>
      <c r="B133" s="101"/>
      <c r="C133" s="101"/>
      <c r="D133" s="101"/>
      <c r="E133" s="102">
        <f>SUM(B133:D133)</f>
        <v>0</v>
      </c>
      <c r="F133" s="56"/>
      <c r="G133" s="197"/>
      <c r="H133" s="198"/>
      <c r="I133" s="198"/>
      <c r="J133" s="198"/>
      <c r="K133" s="198"/>
      <c r="L133" s="198"/>
      <c r="M133" s="198"/>
      <c r="N133" s="198"/>
      <c r="O133" s="199"/>
      <c r="P133" s="135"/>
      <c r="Q133" s="135"/>
      <c r="R133" s="78" t="str">
        <f t="shared" si="23"/>
        <v>Øvrige omkostninger</v>
      </c>
      <c r="S133" s="96">
        <f t="shared" si="24"/>
        <v>0</v>
      </c>
      <c r="T133" s="140"/>
      <c r="U133" s="79"/>
    </row>
    <row r="134" spans="1:26" x14ac:dyDescent="0.3">
      <c r="A134" s="9" t="s">
        <v>53</v>
      </c>
      <c r="B134" s="101"/>
      <c r="C134" s="101"/>
      <c r="D134" s="101"/>
      <c r="E134" s="102">
        <f t="shared" ref="E134:E137" si="25">SUM(B134:D134)</f>
        <v>0</v>
      </c>
      <c r="F134" s="56"/>
      <c r="G134" s="197"/>
      <c r="H134" s="198"/>
      <c r="I134" s="198"/>
      <c r="J134" s="198"/>
      <c r="K134" s="198"/>
      <c r="L134" s="198"/>
      <c r="M134" s="198"/>
      <c r="N134" s="198"/>
      <c r="O134" s="199"/>
      <c r="P134" s="135"/>
      <c r="Q134" s="135"/>
      <c r="R134" s="128" t="str">
        <f t="shared" si="23"/>
        <v>Apparatur/udstyr</v>
      </c>
      <c r="S134" s="96">
        <f t="shared" si="24"/>
        <v>0</v>
      </c>
      <c r="T134" s="140"/>
      <c r="U134" s="79"/>
    </row>
    <row r="135" spans="1:26" x14ac:dyDescent="0.3">
      <c r="A135" s="9" t="s">
        <v>2</v>
      </c>
      <c r="B135" s="103"/>
      <c r="C135" s="103"/>
      <c r="D135" s="103"/>
      <c r="E135" s="102">
        <f t="shared" si="25"/>
        <v>0</v>
      </c>
      <c r="F135" s="56"/>
      <c r="G135" s="197"/>
      <c r="H135" s="198"/>
      <c r="I135" s="198"/>
      <c r="J135" s="198"/>
      <c r="K135" s="198"/>
      <c r="L135" s="198"/>
      <c r="M135" s="198"/>
      <c r="N135" s="198"/>
      <c r="O135" s="199"/>
      <c r="P135" s="135"/>
      <c r="Q135" s="135"/>
      <c r="R135" s="128" t="str">
        <f t="shared" si="23"/>
        <v>Scrap-værdi</v>
      </c>
      <c r="S135" s="96">
        <f t="shared" si="24"/>
        <v>0</v>
      </c>
      <c r="T135" s="140"/>
      <c r="U135" s="79"/>
    </row>
    <row r="136" spans="1:26" x14ac:dyDescent="0.3">
      <c r="A136" s="9" t="s">
        <v>18</v>
      </c>
      <c r="B136" s="103"/>
      <c r="C136" s="103"/>
      <c r="D136" s="103"/>
      <c r="E136" s="102">
        <f t="shared" si="25"/>
        <v>0</v>
      </c>
      <c r="F136" s="56"/>
      <c r="G136" s="197"/>
      <c r="H136" s="198"/>
      <c r="I136" s="198"/>
      <c r="J136" s="198"/>
      <c r="K136" s="198"/>
      <c r="L136" s="198"/>
      <c r="M136" s="198"/>
      <c r="N136" s="198"/>
      <c r="O136" s="199"/>
      <c r="P136" s="135"/>
      <c r="Q136" s="135"/>
      <c r="R136" s="78" t="str">
        <f t="shared" si="23"/>
        <v>Evt. indtægter</v>
      </c>
      <c r="S136" s="96">
        <f t="shared" si="24"/>
        <v>0</v>
      </c>
      <c r="T136" s="140"/>
      <c r="U136" s="79"/>
    </row>
    <row r="137" spans="1:26" ht="14.5" thickBot="1" x14ac:dyDescent="0.35">
      <c r="A137" s="43" t="s">
        <v>70</v>
      </c>
      <c r="B137" s="104"/>
      <c r="C137" s="104"/>
      <c r="D137" s="104"/>
      <c r="E137" s="105">
        <f t="shared" si="25"/>
        <v>0</v>
      </c>
      <c r="F137" s="48"/>
      <c r="G137" s="197"/>
      <c r="H137" s="198"/>
      <c r="I137" s="198"/>
      <c r="J137" s="198"/>
      <c r="K137" s="198"/>
      <c r="L137" s="198"/>
      <c r="M137" s="198"/>
      <c r="N137" s="198"/>
      <c r="O137" s="199"/>
      <c r="P137" s="135"/>
      <c r="Q137" s="135"/>
      <c r="R137" s="78" t="str">
        <f t="shared" si="23"/>
        <v>Revision</v>
      </c>
      <c r="S137" s="96">
        <f t="shared" si="24"/>
        <v>0</v>
      </c>
      <c r="T137" s="140"/>
      <c r="U137" s="79"/>
    </row>
    <row r="138" spans="1:26" ht="14.5" x14ac:dyDescent="0.35">
      <c r="A138" s="38" t="s">
        <v>35</v>
      </c>
      <c r="B138" s="102">
        <f>SUM(B130+B131+B132+B133+B134-B135-B136+B137)</f>
        <v>0</v>
      </c>
      <c r="C138" s="102">
        <f>SUM(C130+C132+C133+C134-C135-C136+C137)</f>
        <v>0</v>
      </c>
      <c r="D138" s="102">
        <f>SUM(D130+D132+D133+D134-D135-D136+D137)</f>
        <v>0</v>
      </c>
      <c r="E138" s="102">
        <f>SUM(E130+E132+E133+E134-E135-E136+E137)</f>
        <v>0</v>
      </c>
      <c r="F138" s="117"/>
      <c r="G138" s="197"/>
      <c r="H138" s="198"/>
      <c r="I138" s="198"/>
      <c r="J138" s="198"/>
      <c r="K138" s="198"/>
      <c r="L138" s="198"/>
      <c r="M138" s="198"/>
      <c r="N138" s="198"/>
      <c r="O138" s="199"/>
      <c r="P138" s="135"/>
      <c r="Q138" s="135"/>
      <c r="R138" s="81" t="str">
        <f t="shared" si="23"/>
        <v>I alt uden OH</v>
      </c>
      <c r="S138" s="96">
        <f t="shared" si="24"/>
        <v>0</v>
      </c>
      <c r="T138" s="141"/>
      <c r="U138" s="79"/>
    </row>
    <row r="139" spans="1:26" ht="15" thickBot="1" x14ac:dyDescent="0.4">
      <c r="A139" s="58" t="s">
        <v>1</v>
      </c>
      <c r="B139" s="104"/>
      <c r="C139" s="57"/>
      <c r="D139" s="104"/>
      <c r="E139" s="105">
        <f>SUM(B139:D139)</f>
        <v>0</v>
      </c>
      <c r="F139" s="48"/>
      <c r="G139" s="197"/>
      <c r="H139" s="198"/>
      <c r="I139" s="198"/>
      <c r="J139" s="198"/>
      <c r="K139" s="198"/>
      <c r="L139" s="198"/>
      <c r="M139" s="198"/>
      <c r="N139" s="198"/>
      <c r="O139" s="199"/>
      <c r="P139" s="135"/>
      <c r="Q139" s="135"/>
      <c r="R139" s="78" t="str">
        <f t="shared" si="23"/>
        <v>OH</v>
      </c>
      <c r="S139" s="96">
        <f t="shared" si="24"/>
        <v>0</v>
      </c>
      <c r="T139" s="140"/>
      <c r="U139" s="82"/>
    </row>
    <row r="140" spans="1:26" ht="14.5" thickBot="1" x14ac:dyDescent="0.35">
      <c r="A140" s="107" t="s">
        <v>0</v>
      </c>
      <c r="B140" s="108">
        <f>SUM(B138:B139)</f>
        <v>0</v>
      </c>
      <c r="C140" s="108">
        <f>SUM(C138:C139)</f>
        <v>0</v>
      </c>
      <c r="D140" s="108">
        <f>SUM(D138:D139)</f>
        <v>0</v>
      </c>
      <c r="E140" s="108">
        <f>SUM(E138:E139)</f>
        <v>0</v>
      </c>
      <c r="F140" s="109"/>
      <c r="G140" s="200"/>
      <c r="H140" s="201"/>
      <c r="I140" s="201"/>
      <c r="J140" s="201"/>
      <c r="K140" s="201"/>
      <c r="L140" s="201"/>
      <c r="M140" s="201"/>
      <c r="N140" s="201"/>
      <c r="O140" s="202"/>
      <c r="P140" s="135"/>
      <c r="Q140" s="135"/>
      <c r="R140" s="84" t="str">
        <f t="shared" si="23"/>
        <v>I alt</v>
      </c>
      <c r="S140" s="96">
        <f t="shared" si="24"/>
        <v>0</v>
      </c>
      <c r="U140" s="83"/>
    </row>
    <row r="141" spans="1:26" x14ac:dyDescent="0.3">
      <c r="A141" s="59"/>
      <c r="B141" s="60"/>
      <c r="C141" s="60"/>
      <c r="D141" s="61" t="s">
        <v>63</v>
      </c>
      <c r="E141" s="100" t="e">
        <f>(B140/E140)</f>
        <v>#DIV/0!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V141" s="77" t="s">
        <v>50</v>
      </c>
      <c r="W141" s="77" t="s">
        <v>46</v>
      </c>
      <c r="X141" s="91" t="s">
        <v>51</v>
      </c>
      <c r="Z141" s="74"/>
    </row>
    <row r="142" spans="1:26" ht="14.5" x14ac:dyDescent="0.35">
      <c r="A142" s="125" t="s">
        <v>68</v>
      </c>
      <c r="B142" s="126" t="e">
        <f>E140/$E$15</f>
        <v>#DIV/0!</v>
      </c>
      <c r="C142" s="60"/>
      <c r="D142" s="65" t="s">
        <v>83</v>
      </c>
      <c r="E142" s="100" t="e">
        <f>(E139/E138)</f>
        <v>#DIV/0!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U142" s="78" t="str">
        <f>A142</f>
        <v>Andel af totalbudget</v>
      </c>
      <c r="V142" s="85">
        <f>IFERROR((B140/B139)*100,0)</f>
        <v>0</v>
      </c>
      <c r="W142" s="85">
        <f>IFERROR((C140/C139)*100,0)</f>
        <v>0</v>
      </c>
      <c r="X142" s="85">
        <f>IFERROR((D140/D139)*100,0)</f>
        <v>0</v>
      </c>
    </row>
    <row r="143" spans="1:26" ht="14.5" x14ac:dyDescent="0.35">
      <c r="A143" s="124"/>
      <c r="B143" s="127"/>
      <c r="D143" s="177"/>
      <c r="E143" s="173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U143" s="78"/>
      <c r="V143" s="85"/>
      <c r="W143" s="85"/>
      <c r="X143" s="85"/>
    </row>
    <row r="144" spans="1:26" x14ac:dyDescent="0.3">
      <c r="U144" t="s">
        <v>48</v>
      </c>
      <c r="V144" s="86" t="e">
        <f>E141/E$15*100</f>
        <v>#DIV/0!</v>
      </c>
      <c r="W144" s="87"/>
      <c r="X144" s="73"/>
      <c r="Y144" s="88" t="e">
        <f>V144</f>
        <v>#DIV/0!</v>
      </c>
    </row>
    <row r="145" spans="1:24" x14ac:dyDescent="0.3">
      <c r="A145" s="51" t="s">
        <v>78</v>
      </c>
      <c r="B145" s="1"/>
      <c r="C145" s="52"/>
      <c r="D145" s="53"/>
      <c r="E145" s="2"/>
    </row>
    <row r="146" spans="1:24" ht="14.5" x14ac:dyDescent="0.35">
      <c r="A146" s="51"/>
      <c r="B146" s="53"/>
      <c r="C146" s="53"/>
      <c r="D146" s="53"/>
      <c r="E146" s="54"/>
      <c r="S146" s="99"/>
      <c r="T146" s="138"/>
    </row>
    <row r="147" spans="1:24" ht="14.5" thickBot="1" x14ac:dyDescent="0.35">
      <c r="A147" s="68"/>
      <c r="B147" s="44" t="s">
        <v>86</v>
      </c>
      <c r="C147" s="44" t="s">
        <v>3</v>
      </c>
      <c r="D147" s="44" t="s">
        <v>4</v>
      </c>
      <c r="E147" s="44" t="s">
        <v>0</v>
      </c>
      <c r="F147" s="45" t="s">
        <v>17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75"/>
      <c r="S147" s="77" t="s">
        <v>64</v>
      </c>
      <c r="T147" s="139" t="s">
        <v>47</v>
      </c>
      <c r="U147" s="77"/>
      <c r="X147" s="77"/>
    </row>
    <row r="148" spans="1:24" x14ac:dyDescent="0.3">
      <c r="A148" s="9" t="s">
        <v>88</v>
      </c>
      <c r="B148" s="101"/>
      <c r="C148" s="101"/>
      <c r="D148" s="101"/>
      <c r="E148" s="102">
        <f>SUM(B148:D148)</f>
        <v>0</v>
      </c>
      <c r="F148" s="55"/>
      <c r="G148" s="194"/>
      <c r="H148" s="195"/>
      <c r="I148" s="195"/>
      <c r="J148" s="195"/>
      <c r="K148" s="195"/>
      <c r="L148" s="195"/>
      <c r="M148" s="195"/>
      <c r="N148" s="195"/>
      <c r="O148" s="196"/>
      <c r="P148" s="135"/>
      <c r="Q148" s="135"/>
      <c r="R148" s="78" t="str">
        <f>A148</f>
        <v>VIP løn</v>
      </c>
      <c r="S148" s="110">
        <f>IFERROR(B148*100/E148,0)</f>
        <v>0</v>
      </c>
      <c r="T148" s="96">
        <f>IFERROR(E148/F148,0)</f>
        <v>0</v>
      </c>
      <c r="U148" s="79"/>
    </row>
    <row r="149" spans="1:24" x14ac:dyDescent="0.3">
      <c r="A149" s="9" t="s">
        <v>89</v>
      </c>
      <c r="B149" s="101"/>
      <c r="C149" s="101"/>
      <c r="D149" s="101"/>
      <c r="E149" s="102">
        <f>SUM(B149:D149)</f>
        <v>0</v>
      </c>
      <c r="F149" s="148"/>
      <c r="G149" s="197"/>
      <c r="H149" s="198"/>
      <c r="I149" s="198"/>
      <c r="J149" s="198"/>
      <c r="K149" s="198"/>
      <c r="L149" s="198"/>
      <c r="M149" s="198"/>
      <c r="N149" s="198"/>
      <c r="O149" s="199"/>
      <c r="P149" s="193"/>
      <c r="Q149" s="193"/>
      <c r="R149" s="78" t="str">
        <f>A149</f>
        <v>TAP løn</v>
      </c>
      <c r="S149" s="110">
        <f>IFERROR(B149*100/E149,0)</f>
        <v>0</v>
      </c>
      <c r="T149" s="96">
        <f>IFERROR(E149/F149,0)</f>
        <v>0</v>
      </c>
      <c r="U149" s="79"/>
    </row>
    <row r="150" spans="1:24" x14ac:dyDescent="0.3">
      <c r="A150" s="9" t="s">
        <v>5</v>
      </c>
      <c r="B150" s="101"/>
      <c r="C150" s="101"/>
      <c r="D150" s="101"/>
      <c r="E150" s="102">
        <f>SUM(B150:D150)</f>
        <v>0</v>
      </c>
      <c r="F150" s="56"/>
      <c r="G150" s="197"/>
      <c r="H150" s="198"/>
      <c r="I150" s="198"/>
      <c r="J150" s="198"/>
      <c r="K150" s="198"/>
      <c r="L150" s="198"/>
      <c r="M150" s="198"/>
      <c r="N150" s="198"/>
      <c r="O150" s="199"/>
      <c r="P150" s="135"/>
      <c r="Q150" s="135"/>
      <c r="R150" s="78" t="str">
        <f t="shared" ref="R150:R158" si="26">A150</f>
        <v>Ekstern bistand</v>
      </c>
      <c r="S150" s="96">
        <f t="shared" ref="S150:S158" si="27">IFERROR(B150*100/E150,0)</f>
        <v>0</v>
      </c>
      <c r="T150" s="140"/>
      <c r="U150" s="79"/>
    </row>
    <row r="151" spans="1:24" x14ac:dyDescent="0.3">
      <c r="A151" s="9" t="s">
        <v>71</v>
      </c>
      <c r="B151" s="101"/>
      <c r="C151" s="101"/>
      <c r="D151" s="101"/>
      <c r="E151" s="102">
        <f>SUM(B151:D151)</f>
        <v>0</v>
      </c>
      <c r="F151" s="56"/>
      <c r="G151" s="197"/>
      <c r="H151" s="198"/>
      <c r="I151" s="198"/>
      <c r="J151" s="198"/>
      <c r="K151" s="198"/>
      <c r="L151" s="198"/>
      <c r="M151" s="198"/>
      <c r="N151" s="198"/>
      <c r="O151" s="199"/>
      <c r="P151" s="135"/>
      <c r="Q151" s="135"/>
      <c r="R151" s="78" t="str">
        <f t="shared" si="26"/>
        <v>Øvrige omkostninger</v>
      </c>
      <c r="S151" s="96">
        <f t="shared" si="27"/>
        <v>0</v>
      </c>
      <c r="T151" s="140"/>
      <c r="U151" s="79"/>
    </row>
    <row r="152" spans="1:24" x14ac:dyDescent="0.3">
      <c r="A152" s="9" t="s">
        <v>53</v>
      </c>
      <c r="B152" s="101"/>
      <c r="C152" s="101"/>
      <c r="D152" s="101"/>
      <c r="E152" s="102">
        <f>SUM(B152:D152)</f>
        <v>0</v>
      </c>
      <c r="F152" s="56"/>
      <c r="G152" s="197"/>
      <c r="H152" s="198"/>
      <c r="I152" s="198"/>
      <c r="J152" s="198"/>
      <c r="K152" s="198"/>
      <c r="L152" s="198"/>
      <c r="M152" s="198"/>
      <c r="N152" s="198"/>
      <c r="O152" s="199"/>
      <c r="P152" s="135"/>
      <c r="Q152" s="135"/>
      <c r="R152" s="128" t="str">
        <f t="shared" si="26"/>
        <v>Apparatur/udstyr</v>
      </c>
      <c r="S152" s="96">
        <f t="shared" si="27"/>
        <v>0</v>
      </c>
      <c r="T152" s="140"/>
      <c r="U152" s="79"/>
    </row>
    <row r="153" spans="1:24" x14ac:dyDescent="0.3">
      <c r="A153" s="9" t="s">
        <v>2</v>
      </c>
      <c r="B153" s="103"/>
      <c r="C153" s="103"/>
      <c r="D153" s="103"/>
      <c r="E153" s="102">
        <f t="shared" ref="E153:E155" si="28">SUM(B153:D153)</f>
        <v>0</v>
      </c>
      <c r="F153" s="56"/>
      <c r="G153" s="197"/>
      <c r="H153" s="198"/>
      <c r="I153" s="198"/>
      <c r="J153" s="198"/>
      <c r="K153" s="198"/>
      <c r="L153" s="198"/>
      <c r="M153" s="198"/>
      <c r="N153" s="198"/>
      <c r="O153" s="199"/>
      <c r="P153" s="135"/>
      <c r="Q153" s="135"/>
      <c r="R153" s="128" t="str">
        <f t="shared" si="26"/>
        <v>Scrap-værdi</v>
      </c>
      <c r="S153" s="96">
        <f t="shared" si="27"/>
        <v>0</v>
      </c>
      <c r="T153" s="140"/>
      <c r="U153" s="79"/>
    </row>
    <row r="154" spans="1:24" x14ac:dyDescent="0.3">
      <c r="A154" s="9" t="s">
        <v>18</v>
      </c>
      <c r="B154" s="103"/>
      <c r="C154" s="103"/>
      <c r="D154" s="103"/>
      <c r="E154" s="102">
        <f t="shared" si="28"/>
        <v>0</v>
      </c>
      <c r="F154" s="56"/>
      <c r="G154" s="197"/>
      <c r="H154" s="198"/>
      <c r="I154" s="198"/>
      <c r="J154" s="198"/>
      <c r="K154" s="198"/>
      <c r="L154" s="198"/>
      <c r="M154" s="198"/>
      <c r="N154" s="198"/>
      <c r="O154" s="199"/>
      <c r="P154" s="135"/>
      <c r="Q154" s="135"/>
      <c r="R154" s="78" t="str">
        <f t="shared" si="26"/>
        <v>Evt. indtægter</v>
      </c>
      <c r="S154" s="96">
        <f t="shared" si="27"/>
        <v>0</v>
      </c>
      <c r="T154" s="140"/>
      <c r="U154" s="79"/>
    </row>
    <row r="155" spans="1:24" ht="14.5" thickBot="1" x14ac:dyDescent="0.35">
      <c r="A155" s="43" t="s">
        <v>70</v>
      </c>
      <c r="B155" s="104"/>
      <c r="C155" s="104"/>
      <c r="D155" s="104"/>
      <c r="E155" s="105">
        <f t="shared" si="28"/>
        <v>0</v>
      </c>
      <c r="F155" s="48"/>
      <c r="G155" s="197"/>
      <c r="H155" s="198"/>
      <c r="I155" s="198"/>
      <c r="J155" s="198"/>
      <c r="K155" s="198"/>
      <c r="L155" s="198"/>
      <c r="M155" s="198"/>
      <c r="N155" s="198"/>
      <c r="O155" s="199"/>
      <c r="P155" s="135"/>
      <c r="Q155" s="135"/>
      <c r="R155" s="78" t="str">
        <f t="shared" si="26"/>
        <v>Revision</v>
      </c>
      <c r="S155" s="96">
        <f t="shared" si="27"/>
        <v>0</v>
      </c>
      <c r="T155" s="140"/>
      <c r="U155" s="79"/>
    </row>
    <row r="156" spans="1:24" ht="14.5" x14ac:dyDescent="0.35">
      <c r="A156" s="38" t="s">
        <v>35</v>
      </c>
      <c r="B156" s="102">
        <f>SUM(B148+B149+B150+B151+B152-B153-B154+B155)</f>
        <v>0</v>
      </c>
      <c r="C156" s="102">
        <f>SUM(C148+C150+C151+C152-C153-C154+C155)</f>
        <v>0</v>
      </c>
      <c r="D156" s="102">
        <f>SUM(D148+D150+D151+D152-D153-D154+D155)</f>
        <v>0</v>
      </c>
      <c r="E156" s="102">
        <f>SUM(E148+E150+E151+E152-E153-E154+E155)</f>
        <v>0</v>
      </c>
      <c r="F156" s="117"/>
      <c r="G156" s="197"/>
      <c r="H156" s="198"/>
      <c r="I156" s="198"/>
      <c r="J156" s="198"/>
      <c r="K156" s="198"/>
      <c r="L156" s="198"/>
      <c r="M156" s="198"/>
      <c r="N156" s="198"/>
      <c r="O156" s="199"/>
      <c r="P156" s="135"/>
      <c r="Q156" s="135"/>
      <c r="R156" s="81" t="str">
        <f t="shared" si="26"/>
        <v>I alt uden OH</v>
      </c>
      <c r="S156" s="96">
        <f t="shared" si="27"/>
        <v>0</v>
      </c>
      <c r="T156" s="141"/>
      <c r="U156" s="79"/>
    </row>
    <row r="157" spans="1:24" ht="15" thickBot="1" x14ac:dyDescent="0.4">
      <c r="A157" s="58" t="s">
        <v>1</v>
      </c>
      <c r="B157" s="104"/>
      <c r="C157" s="57"/>
      <c r="D157" s="104"/>
      <c r="E157" s="105">
        <f>SUM(B157:D157)</f>
        <v>0</v>
      </c>
      <c r="F157" s="48"/>
      <c r="G157" s="197"/>
      <c r="H157" s="198"/>
      <c r="I157" s="198"/>
      <c r="J157" s="198"/>
      <c r="K157" s="198"/>
      <c r="L157" s="198"/>
      <c r="M157" s="198"/>
      <c r="N157" s="198"/>
      <c r="O157" s="199"/>
      <c r="P157" s="135"/>
      <c r="Q157" s="135"/>
      <c r="R157" s="78" t="str">
        <f t="shared" si="26"/>
        <v>OH</v>
      </c>
      <c r="S157" s="96">
        <f t="shared" si="27"/>
        <v>0</v>
      </c>
      <c r="T157" s="140"/>
      <c r="U157" s="82"/>
    </row>
    <row r="158" spans="1:24" ht="14.5" thickBot="1" x14ac:dyDescent="0.35">
      <c r="A158" s="107" t="s">
        <v>0</v>
      </c>
      <c r="B158" s="108">
        <f>SUM(B156:B157)</f>
        <v>0</v>
      </c>
      <c r="C158" s="108">
        <f>SUM(C156:C157)</f>
        <v>0</v>
      </c>
      <c r="D158" s="108">
        <f>SUM(D156:D157)</f>
        <v>0</v>
      </c>
      <c r="E158" s="108">
        <f>SUM(E156:E157)</f>
        <v>0</v>
      </c>
      <c r="F158" s="109"/>
      <c r="G158" s="200"/>
      <c r="H158" s="201"/>
      <c r="I158" s="201"/>
      <c r="J158" s="201"/>
      <c r="K158" s="201"/>
      <c r="L158" s="201"/>
      <c r="M158" s="201"/>
      <c r="N158" s="201"/>
      <c r="O158" s="202"/>
      <c r="P158" s="135"/>
      <c r="Q158" s="135"/>
      <c r="R158" s="84" t="str">
        <f t="shared" si="26"/>
        <v>I alt</v>
      </c>
      <c r="S158" s="96">
        <f t="shared" si="27"/>
        <v>0</v>
      </c>
      <c r="U158" s="83"/>
    </row>
    <row r="159" spans="1:24" x14ac:dyDescent="0.3">
      <c r="A159" s="59"/>
      <c r="B159" s="60"/>
      <c r="C159" s="60"/>
      <c r="D159" s="61" t="s">
        <v>63</v>
      </c>
      <c r="E159" s="100" t="e">
        <f>(B158/E158)</f>
        <v>#DIV/0!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V159" s="77" t="s">
        <v>50</v>
      </c>
      <c r="W159" s="77" t="s">
        <v>46</v>
      </c>
      <c r="X159" s="91" t="s">
        <v>51</v>
      </c>
    </row>
    <row r="160" spans="1:24" ht="14.5" x14ac:dyDescent="0.35">
      <c r="A160" s="125" t="s">
        <v>68</v>
      </c>
      <c r="B160" s="126" t="e">
        <f>E158/$E$15</f>
        <v>#DIV/0!</v>
      </c>
      <c r="C160" s="60"/>
      <c r="D160" s="65" t="s">
        <v>83</v>
      </c>
      <c r="E160" s="100" t="e">
        <f>(E157/E156)</f>
        <v>#DIV/0!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U160" s="78" t="str">
        <f>A160</f>
        <v>Andel af totalbudget</v>
      </c>
      <c r="V160" s="85">
        <f>IFERROR((B158/B157)*100,0)</f>
        <v>0</v>
      </c>
      <c r="W160" s="85">
        <f>IFERROR((C158/C157)*100,0)</f>
        <v>0</v>
      </c>
      <c r="X160" s="85">
        <f>IFERROR((D158/D157)*100,0)</f>
        <v>0</v>
      </c>
    </row>
    <row r="161" spans="1:25" ht="14.5" x14ac:dyDescent="0.35">
      <c r="A161" s="124"/>
      <c r="B161" s="127"/>
      <c r="D161" s="177"/>
      <c r="E161" s="173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U161" s="78"/>
      <c r="V161" s="85"/>
      <c r="W161" s="85"/>
      <c r="X161" s="85"/>
    </row>
    <row r="162" spans="1:25" x14ac:dyDescent="0.3">
      <c r="B162" s="66"/>
      <c r="C162" s="66"/>
      <c r="D162" s="66"/>
      <c r="E162" s="70"/>
      <c r="H162" s="8"/>
      <c r="U162" t="s">
        <v>48</v>
      </c>
      <c r="V162" s="86" t="e">
        <f>E159/E$15*100</f>
        <v>#DIV/0!</v>
      </c>
      <c r="W162" s="87"/>
      <c r="X162" s="73"/>
      <c r="Y162" s="88" t="e">
        <f>V162</f>
        <v>#DIV/0!</v>
      </c>
    </row>
    <row r="163" spans="1:25" x14ac:dyDescent="0.3">
      <c r="A163" s="51" t="s">
        <v>77</v>
      </c>
      <c r="B163" s="1"/>
      <c r="C163" s="52"/>
      <c r="D163" s="53"/>
      <c r="E163" s="2"/>
    </row>
    <row r="164" spans="1:25" ht="14.5" x14ac:dyDescent="0.35">
      <c r="A164" s="51"/>
      <c r="B164" s="53"/>
      <c r="C164" s="53"/>
      <c r="D164" s="53"/>
      <c r="E164" s="54"/>
      <c r="S164" s="99"/>
      <c r="T164" s="138"/>
    </row>
    <row r="165" spans="1:25" ht="14.5" thickBot="1" x14ac:dyDescent="0.35">
      <c r="A165" s="68"/>
      <c r="B165" s="44" t="s">
        <v>86</v>
      </c>
      <c r="C165" s="44" t="s">
        <v>3</v>
      </c>
      <c r="D165" s="44" t="s">
        <v>4</v>
      </c>
      <c r="E165" s="44" t="s">
        <v>0</v>
      </c>
      <c r="F165" s="45" t="s">
        <v>17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75"/>
      <c r="S165" s="77" t="s">
        <v>64</v>
      </c>
      <c r="T165" s="139" t="s">
        <v>47</v>
      </c>
      <c r="U165" s="77"/>
      <c r="X165" s="77"/>
    </row>
    <row r="166" spans="1:25" x14ac:dyDescent="0.3">
      <c r="A166" s="9" t="s">
        <v>88</v>
      </c>
      <c r="B166" s="101"/>
      <c r="C166" s="101"/>
      <c r="D166" s="101"/>
      <c r="E166" s="102">
        <f>SUM(B166:D166)</f>
        <v>0</v>
      </c>
      <c r="F166" s="55"/>
      <c r="G166" s="194"/>
      <c r="H166" s="195"/>
      <c r="I166" s="195"/>
      <c r="J166" s="195"/>
      <c r="K166" s="195"/>
      <c r="L166" s="195"/>
      <c r="M166" s="195"/>
      <c r="N166" s="195"/>
      <c r="O166" s="196"/>
      <c r="P166" s="135"/>
      <c r="Q166" s="135"/>
      <c r="R166" s="78" t="str">
        <f>A166</f>
        <v>VIP løn</v>
      </c>
      <c r="S166" s="110">
        <f>IFERROR(B166*100/E166,0)</f>
        <v>0</v>
      </c>
      <c r="T166" s="96">
        <f>IFERROR(E166/F166,0)</f>
        <v>0</v>
      </c>
      <c r="U166" s="79"/>
    </row>
    <row r="167" spans="1:25" x14ac:dyDescent="0.3">
      <c r="A167" s="9" t="s">
        <v>89</v>
      </c>
      <c r="B167" s="101"/>
      <c r="C167" s="101"/>
      <c r="D167" s="101"/>
      <c r="E167" s="102">
        <f>SUM(B167:D167)</f>
        <v>0</v>
      </c>
      <c r="F167" s="148"/>
      <c r="G167" s="197"/>
      <c r="H167" s="198"/>
      <c r="I167" s="198"/>
      <c r="J167" s="198"/>
      <c r="K167" s="198"/>
      <c r="L167" s="198"/>
      <c r="M167" s="198"/>
      <c r="N167" s="198"/>
      <c r="O167" s="199"/>
      <c r="P167" s="193"/>
      <c r="Q167" s="193"/>
      <c r="R167" s="78" t="str">
        <f>A167</f>
        <v>TAP løn</v>
      </c>
      <c r="S167" s="110">
        <f>IFERROR(B167*100/E167,0)</f>
        <v>0</v>
      </c>
      <c r="T167" s="96">
        <f>IFERROR(E167/F167,0)</f>
        <v>0</v>
      </c>
      <c r="U167" s="79"/>
    </row>
    <row r="168" spans="1:25" x14ac:dyDescent="0.3">
      <c r="A168" s="9" t="s">
        <v>5</v>
      </c>
      <c r="B168" s="101"/>
      <c r="C168" s="101"/>
      <c r="D168" s="101"/>
      <c r="E168" s="102">
        <f>SUM(B168:D168)</f>
        <v>0</v>
      </c>
      <c r="F168" s="56"/>
      <c r="G168" s="197"/>
      <c r="H168" s="198"/>
      <c r="I168" s="198"/>
      <c r="J168" s="198"/>
      <c r="K168" s="198"/>
      <c r="L168" s="198"/>
      <c r="M168" s="198"/>
      <c r="N168" s="198"/>
      <c r="O168" s="199"/>
      <c r="P168" s="135"/>
      <c r="Q168" s="135"/>
      <c r="R168" s="78" t="str">
        <f t="shared" ref="R168:R176" si="29">A168</f>
        <v>Ekstern bistand</v>
      </c>
      <c r="S168" s="96">
        <f t="shared" ref="S168:S176" si="30">IFERROR(B168*100/E168,0)</f>
        <v>0</v>
      </c>
      <c r="T168" s="140"/>
      <c r="U168" s="79"/>
    </row>
    <row r="169" spans="1:25" x14ac:dyDescent="0.3">
      <c r="A169" s="9" t="s">
        <v>71</v>
      </c>
      <c r="B169" s="101"/>
      <c r="C169" s="101"/>
      <c r="D169" s="101"/>
      <c r="E169" s="102">
        <f>SUM(B169:D169)</f>
        <v>0</v>
      </c>
      <c r="F169" s="56"/>
      <c r="G169" s="197"/>
      <c r="H169" s="198"/>
      <c r="I169" s="198"/>
      <c r="J169" s="198"/>
      <c r="K169" s="198"/>
      <c r="L169" s="198"/>
      <c r="M169" s="198"/>
      <c r="N169" s="198"/>
      <c r="O169" s="199"/>
      <c r="P169" s="135"/>
      <c r="Q169" s="135"/>
      <c r="R169" s="78" t="str">
        <f t="shared" si="29"/>
        <v>Øvrige omkostninger</v>
      </c>
      <c r="S169" s="96">
        <f t="shared" si="30"/>
        <v>0</v>
      </c>
      <c r="T169" s="140"/>
      <c r="U169" s="79"/>
    </row>
    <row r="170" spans="1:25" x14ac:dyDescent="0.3">
      <c r="A170" s="9" t="s">
        <v>53</v>
      </c>
      <c r="B170" s="101"/>
      <c r="C170" s="101"/>
      <c r="D170" s="101"/>
      <c r="E170" s="102">
        <f t="shared" ref="E170:E173" si="31">SUM(B170:D170)</f>
        <v>0</v>
      </c>
      <c r="F170" s="56"/>
      <c r="G170" s="197"/>
      <c r="H170" s="198"/>
      <c r="I170" s="198"/>
      <c r="J170" s="198"/>
      <c r="K170" s="198"/>
      <c r="L170" s="198"/>
      <c r="M170" s="198"/>
      <c r="N170" s="198"/>
      <c r="O170" s="199"/>
      <c r="P170" s="135"/>
      <c r="Q170" s="135"/>
      <c r="R170" s="128" t="str">
        <f t="shared" si="29"/>
        <v>Apparatur/udstyr</v>
      </c>
      <c r="S170" s="96">
        <f t="shared" si="30"/>
        <v>0</v>
      </c>
      <c r="T170" s="140"/>
      <c r="U170" s="79"/>
    </row>
    <row r="171" spans="1:25" x14ac:dyDescent="0.3">
      <c r="A171" s="9" t="s">
        <v>2</v>
      </c>
      <c r="B171" s="103"/>
      <c r="C171" s="103"/>
      <c r="D171" s="103"/>
      <c r="E171" s="102">
        <f t="shared" si="31"/>
        <v>0</v>
      </c>
      <c r="F171" s="56"/>
      <c r="G171" s="197"/>
      <c r="H171" s="198"/>
      <c r="I171" s="198"/>
      <c r="J171" s="198"/>
      <c r="K171" s="198"/>
      <c r="L171" s="198"/>
      <c r="M171" s="198"/>
      <c r="N171" s="198"/>
      <c r="O171" s="199"/>
      <c r="P171" s="135"/>
      <c r="Q171" s="135"/>
      <c r="R171" s="128" t="str">
        <f t="shared" si="29"/>
        <v>Scrap-værdi</v>
      </c>
      <c r="S171" s="96">
        <f t="shared" si="30"/>
        <v>0</v>
      </c>
      <c r="T171" s="140"/>
      <c r="U171" s="79"/>
    </row>
    <row r="172" spans="1:25" x14ac:dyDescent="0.3">
      <c r="A172" s="9" t="s">
        <v>18</v>
      </c>
      <c r="B172" s="103"/>
      <c r="C172" s="103"/>
      <c r="D172" s="103"/>
      <c r="E172" s="102">
        <f t="shared" si="31"/>
        <v>0</v>
      </c>
      <c r="F172" s="56"/>
      <c r="G172" s="197"/>
      <c r="H172" s="198"/>
      <c r="I172" s="198"/>
      <c r="J172" s="198"/>
      <c r="K172" s="198"/>
      <c r="L172" s="198"/>
      <c r="M172" s="198"/>
      <c r="N172" s="198"/>
      <c r="O172" s="199"/>
      <c r="P172" s="135"/>
      <c r="Q172" s="135"/>
      <c r="R172" s="78" t="str">
        <f t="shared" si="29"/>
        <v>Evt. indtægter</v>
      </c>
      <c r="S172" s="96">
        <f t="shared" si="30"/>
        <v>0</v>
      </c>
      <c r="T172" s="140"/>
      <c r="U172" s="79"/>
    </row>
    <row r="173" spans="1:25" ht="14.5" thickBot="1" x14ac:dyDescent="0.35">
      <c r="A173" s="43" t="s">
        <v>70</v>
      </c>
      <c r="B173" s="104"/>
      <c r="C173" s="104"/>
      <c r="D173" s="104"/>
      <c r="E173" s="105">
        <f t="shared" si="31"/>
        <v>0</v>
      </c>
      <c r="F173" s="48"/>
      <c r="G173" s="197"/>
      <c r="H173" s="198"/>
      <c r="I173" s="198"/>
      <c r="J173" s="198"/>
      <c r="K173" s="198"/>
      <c r="L173" s="198"/>
      <c r="M173" s="198"/>
      <c r="N173" s="198"/>
      <c r="O173" s="199"/>
      <c r="P173" s="135"/>
      <c r="Q173" s="135"/>
      <c r="R173" s="78" t="str">
        <f t="shared" si="29"/>
        <v>Revision</v>
      </c>
      <c r="S173" s="96">
        <f t="shared" si="30"/>
        <v>0</v>
      </c>
      <c r="T173" s="140"/>
      <c r="U173" s="79"/>
    </row>
    <row r="174" spans="1:25" ht="14.5" x14ac:dyDescent="0.35">
      <c r="A174" s="38" t="s">
        <v>35</v>
      </c>
      <c r="B174" s="102">
        <f>SUM(B166+B167+B168+B169+B170-B171-B172+B173)</f>
        <v>0</v>
      </c>
      <c r="C174" s="102">
        <f>SUM(C166+C168+C169+C170-C171-C172+C173)</f>
        <v>0</v>
      </c>
      <c r="D174" s="102">
        <f>SUM(D166+D168+D169+D170-D171-D172+D173)</f>
        <v>0</v>
      </c>
      <c r="E174" s="102">
        <f>SUM(E166+E168+E169+E170-E171-E172+E173)</f>
        <v>0</v>
      </c>
      <c r="F174" s="117"/>
      <c r="G174" s="197"/>
      <c r="H174" s="198"/>
      <c r="I174" s="198"/>
      <c r="J174" s="198"/>
      <c r="K174" s="198"/>
      <c r="L174" s="198"/>
      <c r="M174" s="198"/>
      <c r="N174" s="198"/>
      <c r="O174" s="199"/>
      <c r="P174" s="135"/>
      <c r="Q174" s="135"/>
      <c r="R174" s="81" t="str">
        <f t="shared" si="29"/>
        <v>I alt uden OH</v>
      </c>
      <c r="S174" s="96">
        <f t="shared" si="30"/>
        <v>0</v>
      </c>
      <c r="T174" s="141"/>
      <c r="U174" s="79"/>
    </row>
    <row r="175" spans="1:25" ht="15" thickBot="1" x14ac:dyDescent="0.4">
      <c r="A175" s="58" t="s">
        <v>1</v>
      </c>
      <c r="B175" s="104"/>
      <c r="C175" s="57"/>
      <c r="D175" s="104"/>
      <c r="E175" s="105">
        <f>SUM(B175:D175)</f>
        <v>0</v>
      </c>
      <c r="F175" s="48"/>
      <c r="G175" s="197"/>
      <c r="H175" s="198"/>
      <c r="I175" s="198"/>
      <c r="J175" s="198"/>
      <c r="K175" s="198"/>
      <c r="L175" s="198"/>
      <c r="M175" s="198"/>
      <c r="N175" s="198"/>
      <c r="O175" s="199"/>
      <c r="P175" s="135"/>
      <c r="Q175" s="135"/>
      <c r="R175" s="78" t="str">
        <f t="shared" si="29"/>
        <v>OH</v>
      </c>
      <c r="S175" s="96">
        <f t="shared" si="30"/>
        <v>0</v>
      </c>
      <c r="T175" s="140"/>
      <c r="U175" s="82"/>
    </row>
    <row r="176" spans="1:25" ht="14.5" thickBot="1" x14ac:dyDescent="0.35">
      <c r="A176" s="107" t="s">
        <v>0</v>
      </c>
      <c r="B176" s="108">
        <f>SUM(B174:B175)</f>
        <v>0</v>
      </c>
      <c r="C176" s="108">
        <f>SUM(C174:C175)</f>
        <v>0</v>
      </c>
      <c r="D176" s="108">
        <f>SUM(D174:D175)</f>
        <v>0</v>
      </c>
      <c r="E176" s="108">
        <f>SUM(E174:E175)</f>
        <v>0</v>
      </c>
      <c r="F176" s="109"/>
      <c r="G176" s="200"/>
      <c r="H176" s="201"/>
      <c r="I176" s="201"/>
      <c r="J176" s="201"/>
      <c r="K176" s="201"/>
      <c r="L176" s="201"/>
      <c r="M176" s="201"/>
      <c r="N176" s="201"/>
      <c r="O176" s="202"/>
      <c r="P176" s="135"/>
      <c r="Q176" s="135"/>
      <c r="R176" s="84" t="str">
        <f t="shared" si="29"/>
        <v>I alt</v>
      </c>
      <c r="S176" s="96">
        <f t="shared" si="30"/>
        <v>0</v>
      </c>
      <c r="U176" s="83"/>
    </row>
    <row r="177" spans="1:25" x14ac:dyDescent="0.3">
      <c r="A177" s="59"/>
      <c r="B177" s="60"/>
      <c r="C177" s="60"/>
      <c r="D177" s="61" t="s">
        <v>63</v>
      </c>
      <c r="E177" s="100" t="e">
        <f>(B176/E176)</f>
        <v>#DIV/0!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V177" s="77" t="s">
        <v>50</v>
      </c>
      <c r="W177" s="77" t="s">
        <v>46</v>
      </c>
      <c r="X177" s="91" t="s">
        <v>51</v>
      </c>
    </row>
    <row r="178" spans="1:25" ht="14.5" x14ac:dyDescent="0.35">
      <c r="A178" s="125" t="s">
        <v>68</v>
      </c>
      <c r="B178" s="126" t="e">
        <f>E176/$E$15</f>
        <v>#DIV/0!</v>
      </c>
      <c r="C178" s="60"/>
      <c r="D178" s="65" t="s">
        <v>83</v>
      </c>
      <c r="E178" s="100" t="e">
        <f>(E175/E174)</f>
        <v>#DIV/0!</v>
      </c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U178" s="78" t="str">
        <f>A178</f>
        <v>Andel af totalbudget</v>
      </c>
      <c r="V178" s="85">
        <f>IFERROR((B176/B175)*100,0)</f>
        <v>0</v>
      </c>
      <c r="W178" s="85">
        <f>IFERROR((C176/C175)*100,0)</f>
        <v>0</v>
      </c>
      <c r="X178" s="85">
        <f>IFERROR((D176/D175)*100,0)</f>
        <v>0</v>
      </c>
    </row>
    <row r="179" spans="1:25" ht="14.5" x14ac:dyDescent="0.35">
      <c r="A179" s="124"/>
      <c r="B179" s="127"/>
      <c r="D179" s="177"/>
      <c r="E179" s="173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U179" s="78"/>
      <c r="V179" s="85"/>
      <c r="W179" s="85"/>
      <c r="X179" s="85"/>
    </row>
    <row r="180" spans="1:25" x14ac:dyDescent="0.3">
      <c r="U180" t="s">
        <v>48</v>
      </c>
      <c r="V180" s="86" t="e">
        <f>E177/E$15*100</f>
        <v>#DIV/0!</v>
      </c>
      <c r="W180" s="87"/>
      <c r="X180" s="73"/>
      <c r="Y180" s="88" t="e">
        <f>V180</f>
        <v>#DIV/0!</v>
      </c>
    </row>
    <row r="181" spans="1:25" x14ac:dyDescent="0.3">
      <c r="A181" s="51" t="s">
        <v>76</v>
      </c>
      <c r="B181" s="1"/>
      <c r="C181" s="52"/>
      <c r="D181" s="53"/>
      <c r="E181" s="2"/>
    </row>
    <row r="182" spans="1:25" ht="14.5" x14ac:dyDescent="0.35">
      <c r="A182" s="51"/>
      <c r="B182" s="53"/>
      <c r="C182" s="53"/>
      <c r="D182" s="53"/>
      <c r="E182" s="54"/>
      <c r="S182" s="99"/>
      <c r="T182" s="138"/>
    </row>
    <row r="183" spans="1:25" ht="14.5" thickBot="1" x14ac:dyDescent="0.35">
      <c r="A183" s="68"/>
      <c r="B183" s="44" t="s">
        <v>86</v>
      </c>
      <c r="C183" s="44" t="s">
        <v>3</v>
      </c>
      <c r="D183" s="44" t="s">
        <v>4</v>
      </c>
      <c r="E183" s="44" t="s">
        <v>0</v>
      </c>
      <c r="F183" s="45" t="s">
        <v>17</v>
      </c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75"/>
      <c r="S183" s="77" t="s">
        <v>64</v>
      </c>
      <c r="T183" s="139" t="s">
        <v>47</v>
      </c>
      <c r="U183" s="77"/>
      <c r="X183" s="77"/>
    </row>
    <row r="184" spans="1:25" x14ac:dyDescent="0.3">
      <c r="A184" s="9" t="s">
        <v>88</v>
      </c>
      <c r="B184" s="101"/>
      <c r="C184" s="101"/>
      <c r="D184" s="101"/>
      <c r="E184" s="102">
        <f>SUM(B184:D184)</f>
        <v>0</v>
      </c>
      <c r="F184" s="55"/>
      <c r="G184" s="194"/>
      <c r="H184" s="195"/>
      <c r="I184" s="195"/>
      <c r="J184" s="195"/>
      <c r="K184" s="195"/>
      <c r="L184" s="195"/>
      <c r="M184" s="195"/>
      <c r="N184" s="195"/>
      <c r="O184" s="196"/>
      <c r="P184" s="135"/>
      <c r="Q184" s="135"/>
      <c r="R184" s="78" t="str">
        <f>A184</f>
        <v>VIP løn</v>
      </c>
      <c r="S184" s="110">
        <f>IFERROR(B184*100/E184,0)</f>
        <v>0</v>
      </c>
      <c r="T184" s="96">
        <f>IFERROR(E184/F184,0)</f>
        <v>0</v>
      </c>
      <c r="U184" s="79"/>
    </row>
    <row r="185" spans="1:25" x14ac:dyDescent="0.3">
      <c r="A185" s="9" t="s">
        <v>89</v>
      </c>
      <c r="B185" s="101"/>
      <c r="C185" s="101"/>
      <c r="D185" s="101"/>
      <c r="E185" s="102">
        <f>SUM(B185:D185)</f>
        <v>0</v>
      </c>
      <c r="F185" s="148"/>
      <c r="G185" s="197"/>
      <c r="H185" s="198"/>
      <c r="I185" s="198"/>
      <c r="J185" s="198"/>
      <c r="K185" s="198"/>
      <c r="L185" s="198"/>
      <c r="M185" s="198"/>
      <c r="N185" s="198"/>
      <c r="O185" s="199"/>
      <c r="P185" s="193"/>
      <c r="Q185" s="193"/>
      <c r="R185" s="78" t="str">
        <f>A185</f>
        <v>TAP løn</v>
      </c>
      <c r="S185" s="110">
        <f>IFERROR(B185*100/E185,0)</f>
        <v>0</v>
      </c>
      <c r="T185" s="96">
        <f>IFERROR(E185/F185,0)</f>
        <v>0</v>
      </c>
      <c r="U185" s="79"/>
    </row>
    <row r="186" spans="1:25" x14ac:dyDescent="0.3">
      <c r="A186" s="9" t="s">
        <v>5</v>
      </c>
      <c r="B186" s="101"/>
      <c r="C186" s="101"/>
      <c r="D186" s="101"/>
      <c r="E186" s="102">
        <f>SUM(B186:D186)</f>
        <v>0</v>
      </c>
      <c r="F186" s="56"/>
      <c r="G186" s="197"/>
      <c r="H186" s="198"/>
      <c r="I186" s="198"/>
      <c r="J186" s="198"/>
      <c r="K186" s="198"/>
      <c r="L186" s="198"/>
      <c r="M186" s="198"/>
      <c r="N186" s="198"/>
      <c r="O186" s="199"/>
      <c r="P186" s="135"/>
      <c r="Q186" s="135"/>
      <c r="R186" s="78" t="str">
        <f t="shared" ref="R186:R194" si="32">A186</f>
        <v>Ekstern bistand</v>
      </c>
      <c r="S186" s="96">
        <f t="shared" ref="S186:S194" si="33">IFERROR(B186*100/E186,0)</f>
        <v>0</v>
      </c>
      <c r="T186" s="140"/>
      <c r="U186" s="79"/>
    </row>
    <row r="187" spans="1:25" x14ac:dyDescent="0.3">
      <c r="A187" s="9" t="s">
        <v>71</v>
      </c>
      <c r="B187" s="101"/>
      <c r="C187" s="101"/>
      <c r="D187" s="101"/>
      <c r="E187" s="102">
        <f>SUM(B187:D187)</f>
        <v>0</v>
      </c>
      <c r="F187" s="56"/>
      <c r="G187" s="197"/>
      <c r="H187" s="198"/>
      <c r="I187" s="198"/>
      <c r="J187" s="198"/>
      <c r="K187" s="198"/>
      <c r="L187" s="198"/>
      <c r="M187" s="198"/>
      <c r="N187" s="198"/>
      <c r="O187" s="199"/>
      <c r="P187" s="135"/>
      <c r="Q187" s="135"/>
      <c r="R187" s="78" t="str">
        <f t="shared" si="32"/>
        <v>Øvrige omkostninger</v>
      </c>
      <c r="S187" s="96">
        <f t="shared" si="33"/>
        <v>0</v>
      </c>
      <c r="T187" s="140"/>
      <c r="U187" s="79"/>
    </row>
    <row r="188" spans="1:25" x14ac:dyDescent="0.3">
      <c r="A188" s="9" t="s">
        <v>53</v>
      </c>
      <c r="B188" s="101"/>
      <c r="C188" s="101"/>
      <c r="D188" s="101"/>
      <c r="E188" s="102">
        <f t="shared" ref="E188:E191" si="34">SUM(B188:D188)</f>
        <v>0</v>
      </c>
      <c r="F188" s="56"/>
      <c r="G188" s="197"/>
      <c r="H188" s="198"/>
      <c r="I188" s="198"/>
      <c r="J188" s="198"/>
      <c r="K188" s="198"/>
      <c r="L188" s="198"/>
      <c r="M188" s="198"/>
      <c r="N188" s="198"/>
      <c r="O188" s="199"/>
      <c r="P188" s="135"/>
      <c r="Q188" s="135"/>
      <c r="R188" s="128" t="str">
        <f t="shared" si="32"/>
        <v>Apparatur/udstyr</v>
      </c>
      <c r="S188" s="96">
        <f t="shared" si="33"/>
        <v>0</v>
      </c>
      <c r="T188" s="140"/>
      <c r="U188" s="79"/>
    </row>
    <row r="189" spans="1:25" x14ac:dyDescent="0.3">
      <c r="A189" s="9" t="s">
        <v>2</v>
      </c>
      <c r="B189" s="103"/>
      <c r="C189" s="103"/>
      <c r="D189" s="103"/>
      <c r="E189" s="102">
        <f t="shared" si="34"/>
        <v>0</v>
      </c>
      <c r="F189" s="56"/>
      <c r="G189" s="197"/>
      <c r="H189" s="198"/>
      <c r="I189" s="198"/>
      <c r="J189" s="198"/>
      <c r="K189" s="198"/>
      <c r="L189" s="198"/>
      <c r="M189" s="198"/>
      <c r="N189" s="198"/>
      <c r="O189" s="199"/>
      <c r="P189" s="135"/>
      <c r="Q189" s="135"/>
      <c r="R189" s="128" t="str">
        <f t="shared" si="32"/>
        <v>Scrap-værdi</v>
      </c>
      <c r="S189" s="96">
        <f t="shared" si="33"/>
        <v>0</v>
      </c>
      <c r="T189" s="140"/>
      <c r="U189" s="79"/>
    </row>
    <row r="190" spans="1:25" x14ac:dyDescent="0.3">
      <c r="A190" s="9" t="s">
        <v>18</v>
      </c>
      <c r="B190" s="103"/>
      <c r="C190" s="103"/>
      <c r="D190" s="103"/>
      <c r="E190" s="102">
        <f t="shared" si="34"/>
        <v>0</v>
      </c>
      <c r="F190" s="56"/>
      <c r="G190" s="197"/>
      <c r="H190" s="198"/>
      <c r="I190" s="198"/>
      <c r="J190" s="198"/>
      <c r="K190" s="198"/>
      <c r="L190" s="198"/>
      <c r="M190" s="198"/>
      <c r="N190" s="198"/>
      <c r="O190" s="199"/>
      <c r="P190" s="135"/>
      <c r="Q190" s="135"/>
      <c r="R190" s="78" t="str">
        <f t="shared" si="32"/>
        <v>Evt. indtægter</v>
      </c>
      <c r="S190" s="96">
        <f t="shared" si="33"/>
        <v>0</v>
      </c>
      <c r="T190" s="140"/>
      <c r="U190" s="79"/>
    </row>
    <row r="191" spans="1:25" ht="14.5" thickBot="1" x14ac:dyDescent="0.35">
      <c r="A191" s="43" t="s">
        <v>70</v>
      </c>
      <c r="B191" s="104"/>
      <c r="C191" s="104"/>
      <c r="D191" s="104"/>
      <c r="E191" s="105">
        <f t="shared" si="34"/>
        <v>0</v>
      </c>
      <c r="F191" s="48"/>
      <c r="G191" s="197"/>
      <c r="H191" s="198"/>
      <c r="I191" s="198"/>
      <c r="J191" s="198"/>
      <c r="K191" s="198"/>
      <c r="L191" s="198"/>
      <c r="M191" s="198"/>
      <c r="N191" s="198"/>
      <c r="O191" s="199"/>
      <c r="P191" s="135"/>
      <c r="Q191" s="135"/>
      <c r="R191" s="78" t="str">
        <f t="shared" si="32"/>
        <v>Revision</v>
      </c>
      <c r="S191" s="96">
        <f t="shared" si="33"/>
        <v>0</v>
      </c>
      <c r="T191" s="140"/>
      <c r="U191" s="79"/>
    </row>
    <row r="192" spans="1:25" ht="14.5" x14ac:dyDescent="0.35">
      <c r="A192" s="38" t="s">
        <v>35</v>
      </c>
      <c r="B192" s="102">
        <f>SUM(B184+B186+B187+B188-B189-B190+B191)</f>
        <v>0</v>
      </c>
      <c r="C192" s="102">
        <f>SUM(C184+C186+C187+C188-C189-C190+C191)</f>
        <v>0</v>
      </c>
      <c r="D192" s="102">
        <f>SUM(D184+D186+D187+D188-D189-D190+D191)</f>
        <v>0</v>
      </c>
      <c r="E192" s="102">
        <f>SUM(E184+E186+E187+E188-E189-E190+E191)</f>
        <v>0</v>
      </c>
      <c r="F192" s="117"/>
      <c r="G192" s="197"/>
      <c r="H192" s="198"/>
      <c r="I192" s="198"/>
      <c r="J192" s="198"/>
      <c r="K192" s="198"/>
      <c r="L192" s="198"/>
      <c r="M192" s="198"/>
      <c r="N192" s="198"/>
      <c r="O192" s="199"/>
      <c r="P192" s="135"/>
      <c r="Q192" s="135"/>
      <c r="R192" s="81" t="str">
        <f t="shared" si="32"/>
        <v>I alt uden OH</v>
      </c>
      <c r="S192" s="96">
        <f t="shared" si="33"/>
        <v>0</v>
      </c>
      <c r="T192" s="141"/>
      <c r="U192" s="79"/>
    </row>
    <row r="193" spans="1:25" ht="15" thickBot="1" x14ac:dyDescent="0.4">
      <c r="A193" s="58" t="s">
        <v>1</v>
      </c>
      <c r="B193" s="104"/>
      <c r="C193" s="57"/>
      <c r="D193" s="104"/>
      <c r="E193" s="105">
        <f>SUM(B193:D193)</f>
        <v>0</v>
      </c>
      <c r="F193" s="48"/>
      <c r="G193" s="197"/>
      <c r="H193" s="198"/>
      <c r="I193" s="198"/>
      <c r="J193" s="198"/>
      <c r="K193" s="198"/>
      <c r="L193" s="198"/>
      <c r="M193" s="198"/>
      <c r="N193" s="198"/>
      <c r="O193" s="199"/>
      <c r="P193" s="135"/>
      <c r="Q193" s="135"/>
      <c r="R193" s="78" t="str">
        <f t="shared" si="32"/>
        <v>OH</v>
      </c>
      <c r="S193" s="96">
        <f t="shared" si="33"/>
        <v>0</v>
      </c>
      <c r="T193" s="140"/>
      <c r="U193" s="82"/>
    </row>
    <row r="194" spans="1:25" ht="14.5" thickBot="1" x14ac:dyDescent="0.35">
      <c r="A194" s="107" t="s">
        <v>0</v>
      </c>
      <c r="B194" s="108">
        <f>SUM(B192:B193)</f>
        <v>0</v>
      </c>
      <c r="C194" s="108">
        <f>SUM(C192:C193)</f>
        <v>0</v>
      </c>
      <c r="D194" s="108">
        <f>SUM(D192:D193)</f>
        <v>0</v>
      </c>
      <c r="E194" s="108">
        <f>SUM(E192:E193)</f>
        <v>0</v>
      </c>
      <c r="F194" s="109"/>
      <c r="G194" s="200"/>
      <c r="H194" s="201"/>
      <c r="I194" s="201"/>
      <c r="J194" s="201"/>
      <c r="K194" s="201"/>
      <c r="L194" s="201"/>
      <c r="M194" s="201"/>
      <c r="N194" s="201"/>
      <c r="O194" s="202"/>
      <c r="P194" s="135"/>
      <c r="Q194" s="135"/>
      <c r="R194" s="84" t="str">
        <f t="shared" si="32"/>
        <v>I alt</v>
      </c>
      <c r="S194" s="96">
        <f t="shared" si="33"/>
        <v>0</v>
      </c>
      <c r="U194" s="83"/>
    </row>
    <row r="195" spans="1:25" x14ac:dyDescent="0.3">
      <c r="A195" s="59"/>
      <c r="B195" s="60"/>
      <c r="C195" s="60"/>
      <c r="D195" s="61" t="s">
        <v>63</v>
      </c>
      <c r="E195" s="100" t="e">
        <f>(B194/E194)</f>
        <v>#DIV/0!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V195" s="77" t="s">
        <v>50</v>
      </c>
      <c r="W195" s="77" t="s">
        <v>46</v>
      </c>
      <c r="X195" s="91" t="s">
        <v>51</v>
      </c>
    </row>
    <row r="196" spans="1:25" ht="14.5" x14ac:dyDescent="0.35">
      <c r="A196" s="125" t="s">
        <v>68</v>
      </c>
      <c r="B196" s="126" t="e">
        <f>E194/$E$15</f>
        <v>#DIV/0!</v>
      </c>
      <c r="C196" s="60"/>
      <c r="D196" s="65" t="s">
        <v>83</v>
      </c>
      <c r="E196" s="100" t="e">
        <f>(E193/E192)</f>
        <v>#DIV/0!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U196" s="78" t="str">
        <f>A196</f>
        <v>Andel af totalbudget</v>
      </c>
      <c r="V196" s="85">
        <f>IFERROR((B194/B193)*100,0)</f>
        <v>0</v>
      </c>
      <c r="W196" s="85">
        <f>IFERROR((C194/C193)*100,0)</f>
        <v>0</v>
      </c>
      <c r="X196" s="85">
        <f>IFERROR((D194/D193)*100,0)</f>
        <v>0</v>
      </c>
    </row>
    <row r="197" spans="1:25" ht="14.5" x14ac:dyDescent="0.35">
      <c r="A197" s="124"/>
      <c r="B197" s="127"/>
      <c r="D197" s="177"/>
      <c r="E197" s="173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U197" s="78"/>
      <c r="V197" s="85"/>
      <c r="W197" s="85"/>
      <c r="X197" s="85"/>
    </row>
    <row r="198" spans="1:25" x14ac:dyDescent="0.3">
      <c r="D198" s="106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U198" s="78"/>
      <c r="V198" s="85"/>
      <c r="W198" s="85"/>
      <c r="X198" s="85"/>
    </row>
    <row r="199" spans="1:25" x14ac:dyDescent="0.3">
      <c r="A199" s="63"/>
      <c r="B199" s="151"/>
      <c r="C199" s="151"/>
      <c r="D199" s="152"/>
      <c r="E199" s="153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154"/>
      <c r="S199" s="79"/>
      <c r="U199" s="78">
        <f>A199</f>
        <v>0</v>
      </c>
      <c r="V199" s="85">
        <f>IFERROR(B194/(B186+B184)*100,0)</f>
        <v>0</v>
      </c>
      <c r="W199" s="85">
        <f>IFERROR(C194/(C186+C184)*100,0)</f>
        <v>0</v>
      </c>
      <c r="X199" s="85">
        <f>IFERROR(D194/(D186+D184)*100,0)</f>
        <v>0</v>
      </c>
    </row>
    <row r="200" spans="1:25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154"/>
      <c r="S200" s="79"/>
      <c r="U200" t="s">
        <v>48</v>
      </c>
      <c r="V200" s="86" t="e">
        <f>E195/E$15*100</f>
        <v>#DIV/0!</v>
      </c>
      <c r="W200" s="87"/>
      <c r="X200" s="73"/>
      <c r="Y200" s="88" t="e">
        <f>V200</f>
        <v>#DIV/0!</v>
      </c>
    </row>
    <row r="201" spans="1:25" x14ac:dyDescent="0.3">
      <c r="A201" s="155"/>
      <c r="B201" s="156"/>
      <c r="C201" s="157"/>
      <c r="D201" s="155"/>
      <c r="E201" s="156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154"/>
      <c r="S201" s="79"/>
    </row>
    <row r="202" spans="1:25" x14ac:dyDescent="0.3">
      <c r="A202" s="155"/>
      <c r="B202" s="158"/>
      <c r="C202" s="155"/>
      <c r="D202" s="155"/>
      <c r="E202" s="159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154"/>
      <c r="S202" s="79"/>
    </row>
    <row r="203" spans="1:25" ht="14.5" x14ac:dyDescent="0.35">
      <c r="A203" s="155"/>
      <c r="B203" s="155"/>
      <c r="C203" s="155"/>
      <c r="D203" s="155"/>
      <c r="E203" s="157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154"/>
      <c r="S203" s="145"/>
      <c r="T203" s="138"/>
    </row>
    <row r="204" spans="1:25" x14ac:dyDescent="0.3">
      <c r="A204" s="160"/>
      <c r="B204" s="146"/>
      <c r="C204" s="146"/>
      <c r="D204" s="146"/>
      <c r="E204" s="146"/>
      <c r="F204" s="146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154"/>
      <c r="S204" s="147"/>
      <c r="T204" s="139"/>
      <c r="U204" s="77"/>
      <c r="X204" s="77"/>
    </row>
    <row r="205" spans="1:25" x14ac:dyDescent="0.3">
      <c r="A205" s="21"/>
      <c r="B205" s="161"/>
      <c r="C205" s="161"/>
      <c r="D205" s="161"/>
      <c r="E205" s="162"/>
      <c r="F205" s="148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63"/>
      <c r="S205" s="164"/>
      <c r="T205" s="96"/>
      <c r="U205" s="79"/>
    </row>
    <row r="206" spans="1:25" x14ac:dyDescent="0.3">
      <c r="A206" s="21"/>
      <c r="B206" s="161"/>
      <c r="C206" s="161"/>
      <c r="D206" s="161"/>
      <c r="E206" s="162"/>
      <c r="F206" s="165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63"/>
      <c r="S206" s="140"/>
      <c r="T206" s="140"/>
      <c r="U206" s="79"/>
    </row>
    <row r="207" spans="1:25" x14ac:dyDescent="0.3">
      <c r="A207" s="21"/>
      <c r="B207" s="161"/>
      <c r="C207" s="161"/>
      <c r="D207" s="161"/>
      <c r="E207" s="162"/>
      <c r="F207" s="165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63"/>
      <c r="S207" s="140"/>
      <c r="T207" s="140"/>
      <c r="U207" s="79"/>
    </row>
    <row r="208" spans="1:25" x14ac:dyDescent="0.3">
      <c r="A208" s="21"/>
      <c r="B208" s="161"/>
      <c r="C208" s="161"/>
      <c r="D208" s="161"/>
      <c r="E208" s="162"/>
      <c r="F208" s="165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66"/>
      <c r="S208" s="140"/>
      <c r="T208" s="140"/>
      <c r="U208" s="79"/>
    </row>
    <row r="209" spans="1:25" x14ac:dyDescent="0.3">
      <c r="A209" s="21"/>
      <c r="B209" s="167"/>
      <c r="C209" s="167"/>
      <c r="D209" s="167"/>
      <c r="E209" s="162"/>
      <c r="F209" s="165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66"/>
      <c r="S209" s="140"/>
      <c r="T209" s="140"/>
      <c r="U209" s="79"/>
    </row>
    <row r="210" spans="1:25" x14ac:dyDescent="0.3">
      <c r="A210" s="21"/>
      <c r="B210" s="167"/>
      <c r="C210" s="167"/>
      <c r="D210" s="167"/>
      <c r="E210" s="162"/>
      <c r="F210" s="165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63"/>
      <c r="S210" s="140"/>
      <c r="T210" s="140"/>
      <c r="U210" s="79"/>
    </row>
    <row r="211" spans="1:25" x14ac:dyDescent="0.3">
      <c r="A211" s="21"/>
      <c r="B211" s="161"/>
      <c r="C211" s="161"/>
      <c r="D211" s="161"/>
      <c r="E211" s="162"/>
      <c r="F211" s="165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63"/>
      <c r="S211" s="140"/>
      <c r="T211" s="140"/>
      <c r="U211" s="79"/>
    </row>
    <row r="212" spans="1:25" ht="14.5" x14ac:dyDescent="0.35">
      <c r="A212" s="168"/>
      <c r="B212" s="162"/>
      <c r="C212" s="162"/>
      <c r="D212" s="162"/>
      <c r="E212" s="162"/>
      <c r="F212" s="169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84"/>
      <c r="S212" s="140"/>
      <c r="T212" s="141"/>
      <c r="U212" s="79"/>
    </row>
    <row r="213" spans="1:25" ht="14.5" x14ac:dyDescent="0.35">
      <c r="A213" s="149"/>
      <c r="B213" s="161"/>
      <c r="C213" s="170"/>
      <c r="D213" s="161"/>
      <c r="E213" s="162"/>
      <c r="F213" s="165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63"/>
      <c r="S213" s="140"/>
      <c r="T213" s="140"/>
      <c r="U213" s="82"/>
    </row>
    <row r="214" spans="1:25" x14ac:dyDescent="0.3">
      <c r="A214" s="171"/>
      <c r="B214" s="162"/>
      <c r="C214" s="162"/>
      <c r="D214" s="162"/>
      <c r="E214" s="162"/>
      <c r="F214" s="165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84"/>
      <c r="S214" s="140"/>
      <c r="U214" s="83"/>
    </row>
    <row r="215" spans="1:25" x14ac:dyDescent="0.3">
      <c r="A215" s="59"/>
      <c r="B215" s="172"/>
      <c r="C215" s="172"/>
      <c r="D215" s="150"/>
      <c r="E215" s="173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154"/>
      <c r="S215" s="79"/>
      <c r="V215" s="77" t="s">
        <v>50</v>
      </c>
      <c r="W215" s="77" t="s">
        <v>46</v>
      </c>
      <c r="X215" s="91" t="s">
        <v>51</v>
      </c>
    </row>
    <row r="216" spans="1:25" ht="14.5" x14ac:dyDescent="0.35">
      <c r="A216" s="125"/>
      <c r="B216" s="174"/>
      <c r="C216" s="172"/>
      <c r="D216" s="150"/>
      <c r="E216" s="173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154"/>
      <c r="S216" s="79"/>
      <c r="U216" s="78">
        <f>A216</f>
        <v>0</v>
      </c>
      <c r="V216" s="85">
        <f>IFERROR((B214/B213)*100,0)</f>
        <v>0</v>
      </c>
      <c r="W216" s="85">
        <f>IFERROR((C214/C213)*100,0)</f>
        <v>0</v>
      </c>
      <c r="X216" s="85">
        <f>IFERROR((D214/D213)*100,0)</f>
        <v>0</v>
      </c>
    </row>
    <row r="217" spans="1:25" ht="14.5" x14ac:dyDescent="0.35">
      <c r="A217" s="175"/>
      <c r="B217" s="176"/>
      <c r="C217" s="21"/>
      <c r="D217" s="177"/>
      <c r="E217" s="173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154"/>
      <c r="S217" s="79"/>
      <c r="U217" s="78"/>
      <c r="V217" s="85"/>
      <c r="W217" s="85"/>
      <c r="X217" s="85"/>
    </row>
    <row r="218" spans="1:25" x14ac:dyDescent="0.3">
      <c r="A218" s="21"/>
      <c r="B218" s="21"/>
      <c r="C218" s="21"/>
      <c r="D218" s="177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154"/>
      <c r="S218" s="79"/>
      <c r="U218" s="78"/>
      <c r="V218" s="85"/>
      <c r="W218" s="85"/>
      <c r="X218" s="85"/>
    </row>
    <row r="219" spans="1:25" x14ac:dyDescent="0.3">
      <c r="A219" s="63"/>
      <c r="B219" s="151"/>
      <c r="C219" s="151"/>
      <c r="D219" s="152"/>
      <c r="E219" s="153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154"/>
      <c r="S219" s="79"/>
      <c r="U219" s="78">
        <f>A219</f>
        <v>0</v>
      </c>
      <c r="V219" s="85">
        <f>IFERROR(B214/(B206+B205)*100,0)</f>
        <v>0</v>
      </c>
      <c r="W219" s="85">
        <f>IFERROR(C214/(C206+C205)*100,0)</f>
        <v>0</v>
      </c>
      <c r="X219" s="85">
        <f>IFERROR(D214/(D206+D205)*100,0)</f>
        <v>0</v>
      </c>
    </row>
    <row r="220" spans="1:25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154"/>
      <c r="S220" s="79"/>
      <c r="U220" t="s">
        <v>48</v>
      </c>
      <c r="V220" s="86" t="e">
        <f>E215/E$15*100</f>
        <v>#DIV/0!</v>
      </c>
      <c r="W220" s="87"/>
      <c r="X220" s="73"/>
      <c r="Y220" s="88" t="e">
        <f>V220</f>
        <v>#DIV/0!</v>
      </c>
    </row>
    <row r="221" spans="1:25" x14ac:dyDescent="0.3">
      <c r="A221" s="155"/>
      <c r="B221" s="156"/>
      <c r="C221" s="157"/>
      <c r="D221" s="155"/>
      <c r="E221" s="156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154"/>
      <c r="S221" s="79"/>
    </row>
    <row r="222" spans="1:25" x14ac:dyDescent="0.3">
      <c r="A222" s="155"/>
      <c r="B222" s="158"/>
      <c r="C222" s="155"/>
      <c r="D222" s="155"/>
      <c r="E222" s="159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154"/>
      <c r="S222" s="79"/>
    </row>
    <row r="223" spans="1:25" ht="14.5" x14ac:dyDescent="0.35">
      <c r="A223" s="155"/>
      <c r="B223" s="155"/>
      <c r="C223" s="155"/>
      <c r="D223" s="155"/>
      <c r="E223" s="157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154"/>
      <c r="S223" s="145"/>
      <c r="T223" s="138"/>
    </row>
    <row r="224" spans="1:25" x14ac:dyDescent="0.3">
      <c r="A224" s="160"/>
      <c r="B224" s="146"/>
      <c r="C224" s="146"/>
      <c r="D224" s="146"/>
      <c r="E224" s="146"/>
      <c r="F224" s="146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154"/>
      <c r="S224" s="147"/>
      <c r="T224" s="139"/>
      <c r="U224" s="77"/>
      <c r="X224" s="77"/>
    </row>
    <row r="225" spans="1:25" x14ac:dyDescent="0.3">
      <c r="A225" s="21"/>
      <c r="B225" s="161"/>
      <c r="C225" s="161"/>
      <c r="D225" s="161"/>
      <c r="E225" s="162"/>
      <c r="F225" s="148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63"/>
      <c r="S225" s="164"/>
      <c r="T225" s="96"/>
      <c r="U225" s="79"/>
    </row>
    <row r="226" spans="1:25" x14ac:dyDescent="0.3">
      <c r="A226" s="21"/>
      <c r="B226" s="161"/>
      <c r="C226" s="161"/>
      <c r="D226" s="161"/>
      <c r="E226" s="162"/>
      <c r="F226" s="165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63"/>
      <c r="S226" s="140"/>
      <c r="T226" s="140"/>
      <c r="U226" s="79"/>
    </row>
    <row r="227" spans="1:25" x14ac:dyDescent="0.3">
      <c r="A227" s="21"/>
      <c r="B227" s="161"/>
      <c r="C227" s="161"/>
      <c r="D227" s="161"/>
      <c r="E227" s="162"/>
      <c r="F227" s="165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63"/>
      <c r="S227" s="140"/>
      <c r="T227" s="140"/>
      <c r="U227" s="79"/>
    </row>
    <row r="228" spans="1:25" x14ac:dyDescent="0.3">
      <c r="A228" s="21"/>
      <c r="B228" s="161"/>
      <c r="C228" s="161"/>
      <c r="D228" s="161"/>
      <c r="E228" s="162"/>
      <c r="F228" s="165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66"/>
      <c r="S228" s="140"/>
      <c r="T228" s="140"/>
      <c r="U228" s="79"/>
    </row>
    <row r="229" spans="1:25" x14ac:dyDescent="0.3">
      <c r="A229" s="21"/>
      <c r="B229" s="167"/>
      <c r="C229" s="167"/>
      <c r="D229" s="167"/>
      <c r="E229" s="162"/>
      <c r="F229" s="165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66"/>
      <c r="S229" s="140"/>
      <c r="T229" s="140"/>
      <c r="U229" s="79"/>
    </row>
    <row r="230" spans="1:25" x14ac:dyDescent="0.3">
      <c r="A230" s="21"/>
      <c r="B230" s="167"/>
      <c r="C230" s="167"/>
      <c r="D230" s="167"/>
      <c r="E230" s="162"/>
      <c r="F230" s="165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63"/>
      <c r="S230" s="140"/>
      <c r="T230" s="140"/>
      <c r="U230" s="79"/>
    </row>
    <row r="231" spans="1:25" x14ac:dyDescent="0.3">
      <c r="A231" s="21"/>
      <c r="B231" s="161"/>
      <c r="C231" s="161"/>
      <c r="D231" s="161"/>
      <c r="E231" s="162"/>
      <c r="F231" s="165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63"/>
      <c r="S231" s="140"/>
      <c r="T231" s="140"/>
      <c r="U231" s="79"/>
    </row>
    <row r="232" spans="1:25" ht="14.5" x14ac:dyDescent="0.35">
      <c r="A232" s="168"/>
      <c r="B232" s="162"/>
      <c r="C232" s="162"/>
      <c r="D232" s="162"/>
      <c r="E232" s="162"/>
      <c r="F232" s="169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84"/>
      <c r="S232" s="140"/>
      <c r="T232" s="141"/>
      <c r="U232" s="79"/>
    </row>
    <row r="233" spans="1:25" ht="14.5" x14ac:dyDescent="0.35">
      <c r="A233" s="149"/>
      <c r="B233" s="161"/>
      <c r="C233" s="170"/>
      <c r="D233" s="161"/>
      <c r="E233" s="162"/>
      <c r="F233" s="165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63"/>
      <c r="S233" s="140"/>
      <c r="T233" s="140"/>
      <c r="U233" s="82"/>
    </row>
    <row r="234" spans="1:25" x14ac:dyDescent="0.3">
      <c r="A234" s="171"/>
      <c r="B234" s="162"/>
      <c r="C234" s="162"/>
      <c r="D234" s="162"/>
      <c r="E234" s="162"/>
      <c r="F234" s="165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84"/>
      <c r="S234" s="140"/>
      <c r="U234" s="83"/>
    </row>
    <row r="235" spans="1:25" x14ac:dyDescent="0.3">
      <c r="A235" s="59"/>
      <c r="B235" s="172"/>
      <c r="C235" s="172"/>
      <c r="D235" s="150"/>
      <c r="E235" s="173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154"/>
      <c r="S235" s="79"/>
      <c r="V235" s="77" t="s">
        <v>50</v>
      </c>
      <c r="W235" s="77" t="s">
        <v>46</v>
      </c>
      <c r="X235" s="91" t="s">
        <v>51</v>
      </c>
    </row>
    <row r="236" spans="1:25" ht="14.5" x14ac:dyDescent="0.35">
      <c r="A236" s="125"/>
      <c r="B236" s="174"/>
      <c r="C236" s="172"/>
      <c r="D236" s="150"/>
      <c r="E236" s="173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154"/>
      <c r="S236" s="79"/>
      <c r="U236" s="78">
        <f>A236</f>
        <v>0</v>
      </c>
      <c r="V236" s="85">
        <f>IFERROR((B234/B233)*100,0)</f>
        <v>0</v>
      </c>
      <c r="W236" s="85">
        <f>IFERROR((C234/C233)*100,0)</f>
        <v>0</v>
      </c>
      <c r="X236" s="85">
        <f>IFERROR((D234/D233)*100,0)</f>
        <v>0</v>
      </c>
    </row>
    <row r="237" spans="1:25" ht="14.5" x14ac:dyDescent="0.35">
      <c r="A237" s="175"/>
      <c r="B237" s="176"/>
      <c r="C237" s="21"/>
      <c r="D237" s="177"/>
      <c r="E237" s="173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154"/>
      <c r="S237" s="79"/>
      <c r="U237" s="78"/>
      <c r="V237" s="85"/>
      <c r="W237" s="85"/>
      <c r="X237" s="85"/>
    </row>
    <row r="238" spans="1:25" x14ac:dyDescent="0.3">
      <c r="A238" s="21"/>
      <c r="B238" s="21"/>
      <c r="C238" s="21"/>
      <c r="D238" s="177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154"/>
      <c r="S238" s="79"/>
      <c r="U238" s="78"/>
      <c r="V238" s="85"/>
      <c r="W238" s="85"/>
      <c r="X238" s="85"/>
    </row>
    <row r="239" spans="1:25" x14ac:dyDescent="0.3">
      <c r="A239" s="63"/>
      <c r="B239" s="151"/>
      <c r="C239" s="151"/>
      <c r="D239" s="152"/>
      <c r="E239" s="153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154"/>
      <c r="S239" s="79"/>
      <c r="U239" s="78">
        <f>A239</f>
        <v>0</v>
      </c>
      <c r="V239" s="85">
        <f>IFERROR(B234/(B226+B225)*100,0)</f>
        <v>0</v>
      </c>
      <c r="W239" s="85">
        <f>IFERROR(C234/(C226+C225)*100,0)</f>
        <v>0</v>
      </c>
      <c r="X239" s="85">
        <f>IFERROR(D234/(D226+D225)*100,0)</f>
        <v>0</v>
      </c>
    </row>
    <row r="240" spans="1:25" x14ac:dyDescent="0.3">
      <c r="A240" s="21"/>
      <c r="B240" s="178"/>
      <c r="C240" s="178"/>
      <c r="D240" s="178"/>
      <c r="E240" s="179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154"/>
      <c r="S240" s="79"/>
      <c r="U240" t="s">
        <v>48</v>
      </c>
      <c r="V240" s="86" t="e">
        <f>E235/E$15*100</f>
        <v>#DIV/0!</v>
      </c>
      <c r="W240" s="87"/>
      <c r="X240" s="73"/>
      <c r="Y240" s="88" t="e">
        <f>V240</f>
        <v>#DIV/0!</v>
      </c>
    </row>
    <row r="241" spans="1:24" x14ac:dyDescent="0.3">
      <c r="A241" s="155"/>
      <c r="B241" s="156"/>
      <c r="C241" s="157"/>
      <c r="D241" s="155"/>
      <c r="E241" s="156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154"/>
      <c r="S241" s="79"/>
    </row>
    <row r="242" spans="1:24" x14ac:dyDescent="0.3">
      <c r="A242" s="155"/>
      <c r="B242" s="158"/>
      <c r="C242" s="155"/>
      <c r="D242" s="155"/>
      <c r="E242" s="159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154"/>
      <c r="S242" s="79"/>
    </row>
    <row r="243" spans="1:24" ht="14.5" x14ac:dyDescent="0.35">
      <c r="A243" s="155"/>
      <c r="B243" s="155"/>
      <c r="C243" s="155"/>
      <c r="D243" s="155"/>
      <c r="E243" s="157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154"/>
      <c r="S243" s="145"/>
      <c r="T243" s="138"/>
    </row>
    <row r="244" spans="1:24" x14ac:dyDescent="0.3">
      <c r="A244" s="160"/>
      <c r="B244" s="146"/>
      <c r="C244" s="146"/>
      <c r="D244" s="146"/>
      <c r="E244" s="146"/>
      <c r="F244" s="146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154"/>
      <c r="S244" s="147"/>
      <c r="T244" s="139"/>
      <c r="U244" s="77"/>
      <c r="X244" s="77"/>
    </row>
    <row r="245" spans="1:24" x14ac:dyDescent="0.3">
      <c r="A245" s="21"/>
      <c r="B245" s="161"/>
      <c r="C245" s="161"/>
      <c r="D245" s="161"/>
      <c r="E245" s="162"/>
      <c r="F245" s="148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63"/>
      <c r="S245" s="164"/>
      <c r="T245" s="96"/>
      <c r="U245" s="79"/>
    </row>
    <row r="246" spans="1:24" x14ac:dyDescent="0.3">
      <c r="A246" s="21"/>
      <c r="B246" s="161"/>
      <c r="C246" s="161"/>
      <c r="D246" s="161"/>
      <c r="E246" s="162"/>
      <c r="F246" s="165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63"/>
      <c r="S246" s="140"/>
      <c r="T246" s="140"/>
      <c r="U246" s="79"/>
    </row>
    <row r="247" spans="1:24" x14ac:dyDescent="0.3">
      <c r="A247" s="21"/>
      <c r="B247" s="161"/>
      <c r="C247" s="161"/>
      <c r="D247" s="161"/>
      <c r="E247" s="162"/>
      <c r="F247" s="165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63"/>
      <c r="S247" s="140"/>
      <c r="T247" s="140"/>
      <c r="U247" s="79"/>
    </row>
    <row r="248" spans="1:24" x14ac:dyDescent="0.3">
      <c r="A248" s="21"/>
      <c r="B248" s="161"/>
      <c r="C248" s="161"/>
      <c r="D248" s="161"/>
      <c r="E248" s="162"/>
      <c r="F248" s="165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66"/>
      <c r="S248" s="140"/>
      <c r="T248" s="140"/>
      <c r="U248" s="79"/>
    </row>
    <row r="249" spans="1:24" x14ac:dyDescent="0.3">
      <c r="A249" s="21"/>
      <c r="B249" s="167"/>
      <c r="C249" s="167"/>
      <c r="D249" s="167"/>
      <c r="E249" s="162"/>
      <c r="F249" s="165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66"/>
      <c r="S249" s="140"/>
      <c r="T249" s="140"/>
      <c r="U249" s="79"/>
    </row>
    <row r="250" spans="1:24" x14ac:dyDescent="0.3">
      <c r="A250" s="21"/>
      <c r="B250" s="167"/>
      <c r="C250" s="167"/>
      <c r="D250" s="167"/>
      <c r="E250" s="162"/>
      <c r="F250" s="165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63"/>
      <c r="S250" s="140"/>
      <c r="T250" s="140"/>
      <c r="U250" s="79"/>
    </row>
    <row r="251" spans="1:24" x14ac:dyDescent="0.3">
      <c r="A251" s="21"/>
      <c r="B251" s="161"/>
      <c r="C251" s="161"/>
      <c r="D251" s="161"/>
      <c r="E251" s="162"/>
      <c r="F251" s="165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63"/>
      <c r="S251" s="140"/>
      <c r="T251" s="140"/>
      <c r="U251" s="79"/>
    </row>
    <row r="252" spans="1:24" ht="14.5" x14ac:dyDescent="0.35">
      <c r="A252" s="168"/>
      <c r="B252" s="162"/>
      <c r="C252" s="162"/>
      <c r="D252" s="162"/>
      <c r="E252" s="162"/>
      <c r="F252" s="169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84"/>
      <c r="S252" s="140"/>
      <c r="T252" s="141"/>
      <c r="U252" s="79"/>
    </row>
    <row r="253" spans="1:24" ht="14.5" x14ac:dyDescent="0.35">
      <c r="A253" s="149"/>
      <c r="B253" s="161"/>
      <c r="C253" s="170"/>
      <c r="D253" s="161"/>
      <c r="E253" s="162"/>
      <c r="F253" s="165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63"/>
      <c r="S253" s="140"/>
      <c r="T253" s="140"/>
      <c r="U253" s="82"/>
    </row>
    <row r="254" spans="1:24" x14ac:dyDescent="0.3">
      <c r="A254" s="171"/>
      <c r="B254" s="162"/>
      <c r="C254" s="162"/>
      <c r="D254" s="162"/>
      <c r="E254" s="162"/>
      <c r="F254" s="165"/>
      <c r="G254" s="181"/>
      <c r="H254" s="181"/>
      <c r="I254" s="181"/>
      <c r="J254" s="181"/>
      <c r="K254" s="181"/>
      <c r="L254" s="181"/>
      <c r="M254" s="181"/>
      <c r="N254" s="181"/>
      <c r="O254" s="181"/>
      <c r="P254" s="181"/>
      <c r="Q254" s="181"/>
      <c r="R254" s="84"/>
      <c r="S254" s="140"/>
      <c r="U254" s="83"/>
    </row>
    <row r="255" spans="1:24" x14ac:dyDescent="0.3">
      <c r="A255" s="59"/>
      <c r="B255" s="172"/>
      <c r="C255" s="172"/>
      <c r="D255" s="150"/>
      <c r="E255" s="173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154"/>
      <c r="S255" s="79"/>
      <c r="V255" s="77" t="s">
        <v>50</v>
      </c>
      <c r="W255" s="77" t="s">
        <v>46</v>
      </c>
      <c r="X255" s="91" t="s">
        <v>51</v>
      </c>
    </row>
    <row r="256" spans="1:24" ht="14.5" x14ac:dyDescent="0.35">
      <c r="A256" s="125"/>
      <c r="B256" s="174"/>
      <c r="C256" s="172"/>
      <c r="D256" s="150"/>
      <c r="E256" s="173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154"/>
      <c r="S256" s="79"/>
      <c r="U256" s="78">
        <f>A256</f>
        <v>0</v>
      </c>
      <c r="V256" s="85">
        <f>IFERROR((B254/B253)*100,0)</f>
        <v>0</v>
      </c>
      <c r="W256" s="85">
        <f>IFERROR((C254/C253)*100,0)</f>
        <v>0</v>
      </c>
      <c r="X256" s="85">
        <f>IFERROR((D254/D253)*100,0)</f>
        <v>0</v>
      </c>
    </row>
    <row r="257" spans="1:25" ht="14.5" x14ac:dyDescent="0.35">
      <c r="A257" s="175"/>
      <c r="B257" s="176"/>
      <c r="C257" s="21"/>
      <c r="D257" s="177"/>
      <c r="E257" s="173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154"/>
      <c r="S257" s="79"/>
      <c r="U257" s="78"/>
      <c r="V257" s="85"/>
      <c r="W257" s="85"/>
      <c r="X257" s="85"/>
    </row>
    <row r="258" spans="1:25" x14ac:dyDescent="0.3">
      <c r="A258" s="21"/>
      <c r="B258" s="21"/>
      <c r="C258" s="21"/>
      <c r="D258" s="177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154"/>
      <c r="S258" s="79"/>
      <c r="U258" s="78"/>
      <c r="V258" s="85"/>
      <c r="W258" s="85"/>
      <c r="X258" s="85"/>
    </row>
    <row r="259" spans="1:25" x14ac:dyDescent="0.3">
      <c r="A259" s="63"/>
      <c r="B259" s="151"/>
      <c r="C259" s="151"/>
      <c r="D259" s="152"/>
      <c r="E259" s="153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154"/>
      <c r="S259" s="79"/>
      <c r="U259" s="78">
        <f>A259</f>
        <v>0</v>
      </c>
      <c r="V259" s="85">
        <f>IFERROR(B254/(B246+B245)*100,0)</f>
        <v>0</v>
      </c>
      <c r="W259" s="85">
        <f>IFERROR(C254/(C246+C245)*100,0)</f>
        <v>0</v>
      </c>
      <c r="X259" s="85">
        <f>IFERROR(D254/(D246+D245)*100,0)</f>
        <v>0</v>
      </c>
    </row>
    <row r="260" spans="1:25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154"/>
      <c r="S260" s="79"/>
      <c r="U260" t="s">
        <v>48</v>
      </c>
      <c r="V260" s="86" t="e">
        <f>E255/E$15*100</f>
        <v>#DIV/0!</v>
      </c>
      <c r="W260" s="87"/>
      <c r="X260" s="73"/>
      <c r="Y260" s="88" t="e">
        <f>V260</f>
        <v>#DIV/0!</v>
      </c>
    </row>
    <row r="261" spans="1:25" x14ac:dyDescent="0.3">
      <c r="A261" s="155"/>
      <c r="B261" s="156"/>
      <c r="C261" s="157"/>
      <c r="D261" s="155"/>
      <c r="E261" s="156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154"/>
      <c r="S261" s="79"/>
    </row>
    <row r="262" spans="1:25" x14ac:dyDescent="0.3">
      <c r="A262" s="155"/>
      <c r="B262" s="158"/>
      <c r="C262" s="155"/>
      <c r="D262" s="155"/>
      <c r="E262" s="159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154"/>
      <c r="S262" s="79"/>
    </row>
    <row r="263" spans="1:25" ht="14.5" x14ac:dyDescent="0.35">
      <c r="A263" s="155"/>
      <c r="B263" s="155"/>
      <c r="C263" s="155"/>
      <c r="D263" s="155"/>
      <c r="E263" s="157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154"/>
      <c r="S263" s="145"/>
      <c r="T263" s="138"/>
    </row>
    <row r="264" spans="1:25" x14ac:dyDescent="0.3">
      <c r="A264" s="160"/>
      <c r="B264" s="146"/>
      <c r="C264" s="146"/>
      <c r="D264" s="146"/>
      <c r="E264" s="146"/>
      <c r="F264" s="146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154"/>
      <c r="S264" s="147"/>
      <c r="T264" s="139"/>
      <c r="U264" s="77"/>
      <c r="X264" s="77"/>
    </row>
    <row r="265" spans="1:25" x14ac:dyDescent="0.3">
      <c r="A265" s="21"/>
      <c r="B265" s="161"/>
      <c r="C265" s="161"/>
      <c r="D265" s="161"/>
      <c r="E265" s="162"/>
      <c r="F265" s="148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63"/>
      <c r="S265" s="164"/>
      <c r="T265" s="96"/>
      <c r="U265" s="79"/>
    </row>
    <row r="266" spans="1:25" x14ac:dyDescent="0.3">
      <c r="A266" s="21"/>
      <c r="B266" s="161"/>
      <c r="C266" s="161"/>
      <c r="D266" s="161"/>
      <c r="E266" s="162"/>
      <c r="F266" s="165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63"/>
      <c r="S266" s="140"/>
      <c r="T266" s="140"/>
      <c r="U266" s="79"/>
    </row>
    <row r="267" spans="1:25" x14ac:dyDescent="0.3">
      <c r="A267" s="21"/>
      <c r="B267" s="161"/>
      <c r="C267" s="161"/>
      <c r="D267" s="161"/>
      <c r="E267" s="162"/>
      <c r="F267" s="165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63"/>
      <c r="S267" s="140"/>
      <c r="T267" s="140"/>
      <c r="U267" s="79"/>
    </row>
    <row r="268" spans="1:25" x14ac:dyDescent="0.3">
      <c r="A268" s="21"/>
      <c r="B268" s="161"/>
      <c r="C268" s="161"/>
      <c r="D268" s="161"/>
      <c r="E268" s="162"/>
      <c r="F268" s="165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66"/>
      <c r="S268" s="140"/>
      <c r="T268" s="140"/>
      <c r="U268" s="79"/>
    </row>
    <row r="269" spans="1:25" x14ac:dyDescent="0.3">
      <c r="A269" s="21"/>
      <c r="B269" s="167"/>
      <c r="C269" s="167"/>
      <c r="D269" s="167"/>
      <c r="E269" s="162"/>
      <c r="F269" s="165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66"/>
      <c r="S269" s="140"/>
      <c r="T269" s="140"/>
      <c r="U269" s="79"/>
    </row>
    <row r="270" spans="1:25" x14ac:dyDescent="0.3">
      <c r="A270" s="21"/>
      <c r="B270" s="167"/>
      <c r="C270" s="167"/>
      <c r="D270" s="167"/>
      <c r="E270" s="162"/>
      <c r="F270" s="165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63"/>
      <c r="S270" s="140"/>
      <c r="T270" s="140"/>
      <c r="U270" s="79"/>
    </row>
    <row r="271" spans="1:25" x14ac:dyDescent="0.3">
      <c r="A271" s="21"/>
      <c r="B271" s="161"/>
      <c r="C271" s="161"/>
      <c r="D271" s="161"/>
      <c r="E271" s="162"/>
      <c r="F271" s="165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63"/>
      <c r="S271" s="140"/>
      <c r="T271" s="140"/>
      <c r="U271" s="79"/>
    </row>
    <row r="272" spans="1:25" ht="14.5" x14ac:dyDescent="0.35">
      <c r="A272" s="168"/>
      <c r="B272" s="162"/>
      <c r="C272" s="162"/>
      <c r="D272" s="162"/>
      <c r="E272" s="162"/>
      <c r="F272" s="169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84"/>
      <c r="S272" s="140"/>
      <c r="T272" s="141"/>
      <c r="U272" s="79"/>
    </row>
    <row r="273" spans="1:25" ht="14.5" x14ac:dyDescent="0.35">
      <c r="A273" s="149"/>
      <c r="B273" s="161"/>
      <c r="C273" s="170"/>
      <c r="D273" s="161"/>
      <c r="E273" s="162"/>
      <c r="F273" s="165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63"/>
      <c r="S273" s="140"/>
      <c r="T273" s="140"/>
      <c r="U273" s="82"/>
    </row>
    <row r="274" spans="1:25" x14ac:dyDescent="0.3">
      <c r="A274" s="171"/>
      <c r="B274" s="162"/>
      <c r="C274" s="162"/>
      <c r="D274" s="162"/>
      <c r="E274" s="162"/>
      <c r="F274" s="165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84"/>
      <c r="S274" s="140"/>
      <c r="U274" s="83"/>
    </row>
    <row r="275" spans="1:25" x14ac:dyDescent="0.3">
      <c r="A275" s="59"/>
      <c r="B275" s="172"/>
      <c r="C275" s="172"/>
      <c r="D275" s="150"/>
      <c r="E275" s="173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154"/>
      <c r="S275" s="79"/>
      <c r="V275" s="77" t="s">
        <v>50</v>
      </c>
      <c r="W275" s="77" t="s">
        <v>46</v>
      </c>
      <c r="X275" s="91" t="s">
        <v>51</v>
      </c>
    </row>
    <row r="276" spans="1:25" ht="14.5" x14ac:dyDescent="0.35">
      <c r="A276" s="125"/>
      <c r="B276" s="174"/>
      <c r="C276" s="172"/>
      <c r="D276" s="150"/>
      <c r="E276" s="173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154"/>
      <c r="S276" s="79"/>
      <c r="U276" s="78">
        <f>A276</f>
        <v>0</v>
      </c>
      <c r="V276" s="85">
        <f>IFERROR((B274/B273)*100,0)</f>
        <v>0</v>
      </c>
      <c r="W276" s="85">
        <f>IFERROR((C274/C273)*100,0)</f>
        <v>0</v>
      </c>
      <c r="X276" s="85">
        <f>IFERROR((D274/D273)*100,0)</f>
        <v>0</v>
      </c>
    </row>
    <row r="277" spans="1:25" ht="14.5" x14ac:dyDescent="0.35">
      <c r="A277" s="175"/>
      <c r="B277" s="176"/>
      <c r="C277" s="21"/>
      <c r="D277" s="177"/>
      <c r="E277" s="173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154"/>
      <c r="S277" s="79"/>
      <c r="U277" s="78"/>
      <c r="V277" s="85"/>
      <c r="W277" s="85"/>
      <c r="X277" s="85"/>
    </row>
    <row r="278" spans="1:25" x14ac:dyDescent="0.3">
      <c r="A278" s="21"/>
      <c r="B278" s="21"/>
      <c r="C278" s="21"/>
      <c r="D278" s="177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154"/>
      <c r="S278" s="79"/>
      <c r="U278" s="78"/>
      <c r="V278" s="85"/>
      <c r="W278" s="85"/>
      <c r="X278" s="85"/>
    </row>
    <row r="279" spans="1:25" x14ac:dyDescent="0.3">
      <c r="A279" s="63"/>
      <c r="B279" s="151"/>
      <c r="C279" s="151"/>
      <c r="D279" s="152"/>
      <c r="E279" s="153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154"/>
      <c r="S279" s="79"/>
      <c r="U279" s="78">
        <f>A279</f>
        <v>0</v>
      </c>
      <c r="V279" s="85">
        <f>IFERROR(B274/(B266+B265)*100,0)</f>
        <v>0</v>
      </c>
      <c r="W279" s="85">
        <f>IFERROR(C274/(C266+C265)*100,0)</f>
        <v>0</v>
      </c>
      <c r="X279" s="85">
        <f>IFERROR(D274/(D266+D265)*100,0)</f>
        <v>0</v>
      </c>
    </row>
    <row r="280" spans="1:25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154"/>
      <c r="S280" s="79"/>
      <c r="U280" t="s">
        <v>48</v>
      </c>
      <c r="V280" s="86" t="e">
        <f>E275/E$15*100</f>
        <v>#DIV/0!</v>
      </c>
      <c r="W280" s="87"/>
      <c r="X280" s="73"/>
      <c r="Y280" s="88" t="e">
        <f>V280</f>
        <v>#DIV/0!</v>
      </c>
    </row>
    <row r="281" spans="1:25" x14ac:dyDescent="0.3">
      <c r="A281" s="155"/>
      <c r="B281" s="156"/>
      <c r="C281" s="157"/>
      <c r="D281" s="155"/>
      <c r="E281" s="156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154"/>
      <c r="S281" s="79"/>
    </row>
    <row r="282" spans="1:25" x14ac:dyDescent="0.3">
      <c r="A282" s="155"/>
      <c r="B282" s="158"/>
      <c r="C282" s="155"/>
      <c r="D282" s="155"/>
      <c r="E282" s="159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154"/>
      <c r="S282" s="79"/>
    </row>
    <row r="283" spans="1:25" ht="14.5" x14ac:dyDescent="0.35">
      <c r="A283" s="155"/>
      <c r="B283" s="155"/>
      <c r="C283" s="155"/>
      <c r="D283" s="155"/>
      <c r="E283" s="157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154"/>
      <c r="S283" s="145"/>
      <c r="T283" s="138"/>
    </row>
    <row r="284" spans="1:25" x14ac:dyDescent="0.3">
      <c r="A284" s="160"/>
      <c r="B284" s="146"/>
      <c r="C284" s="146"/>
      <c r="D284" s="146"/>
      <c r="E284" s="146"/>
      <c r="F284" s="146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154"/>
      <c r="S284" s="147"/>
      <c r="T284" s="139"/>
      <c r="U284" s="77"/>
      <c r="X284" s="77"/>
    </row>
    <row r="285" spans="1:25" x14ac:dyDescent="0.3">
      <c r="A285" s="21"/>
      <c r="B285" s="161"/>
      <c r="C285" s="161"/>
      <c r="D285" s="161"/>
      <c r="E285" s="162"/>
      <c r="F285" s="148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63"/>
      <c r="S285" s="164"/>
      <c r="T285" s="96"/>
      <c r="U285" s="79"/>
    </row>
    <row r="286" spans="1:25" x14ac:dyDescent="0.3">
      <c r="A286" s="21"/>
      <c r="B286" s="161"/>
      <c r="C286" s="161"/>
      <c r="D286" s="161"/>
      <c r="E286" s="162"/>
      <c r="F286" s="165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63"/>
      <c r="S286" s="140"/>
      <c r="T286" s="140"/>
      <c r="U286" s="79"/>
    </row>
    <row r="287" spans="1:25" x14ac:dyDescent="0.3">
      <c r="A287" s="21"/>
      <c r="B287" s="161"/>
      <c r="C287" s="161"/>
      <c r="D287" s="161"/>
      <c r="E287" s="162"/>
      <c r="F287" s="165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63"/>
      <c r="S287" s="140"/>
      <c r="T287" s="140"/>
      <c r="U287" s="79"/>
    </row>
    <row r="288" spans="1:25" x14ac:dyDescent="0.3">
      <c r="A288" s="21"/>
      <c r="B288" s="161"/>
      <c r="C288" s="161"/>
      <c r="D288" s="161"/>
      <c r="E288" s="162"/>
      <c r="F288" s="165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66"/>
      <c r="S288" s="140"/>
      <c r="T288" s="140"/>
      <c r="U288" s="79"/>
    </row>
    <row r="289" spans="1:25" x14ac:dyDescent="0.3">
      <c r="A289" s="21"/>
      <c r="B289" s="167"/>
      <c r="C289" s="167"/>
      <c r="D289" s="167"/>
      <c r="E289" s="162"/>
      <c r="F289" s="165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66"/>
      <c r="S289" s="140"/>
      <c r="T289" s="140"/>
      <c r="U289" s="79"/>
    </row>
    <row r="290" spans="1:25" x14ac:dyDescent="0.3">
      <c r="A290" s="21"/>
      <c r="B290" s="167"/>
      <c r="C290" s="167"/>
      <c r="D290" s="167"/>
      <c r="E290" s="162"/>
      <c r="F290" s="165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63"/>
      <c r="S290" s="140"/>
      <c r="T290" s="140"/>
      <c r="U290" s="79"/>
    </row>
    <row r="291" spans="1:25" x14ac:dyDescent="0.3">
      <c r="A291" s="21"/>
      <c r="B291" s="161"/>
      <c r="C291" s="161"/>
      <c r="D291" s="161"/>
      <c r="E291" s="162"/>
      <c r="F291" s="165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63"/>
      <c r="S291" s="140"/>
      <c r="T291" s="140"/>
      <c r="U291" s="79"/>
    </row>
    <row r="292" spans="1:25" ht="14.5" x14ac:dyDescent="0.35">
      <c r="A292" s="168"/>
      <c r="B292" s="162"/>
      <c r="C292" s="162"/>
      <c r="D292" s="162"/>
      <c r="E292" s="162"/>
      <c r="F292" s="169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84"/>
      <c r="S292" s="140"/>
      <c r="T292" s="141"/>
      <c r="U292" s="79"/>
    </row>
    <row r="293" spans="1:25" ht="14.5" x14ac:dyDescent="0.35">
      <c r="A293" s="149"/>
      <c r="B293" s="161"/>
      <c r="C293" s="170"/>
      <c r="D293" s="161"/>
      <c r="E293" s="162"/>
      <c r="F293" s="165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63"/>
      <c r="S293" s="140"/>
      <c r="T293" s="140"/>
      <c r="U293" s="82"/>
    </row>
    <row r="294" spans="1:25" x14ac:dyDescent="0.3">
      <c r="A294" s="171"/>
      <c r="B294" s="162"/>
      <c r="C294" s="162"/>
      <c r="D294" s="162"/>
      <c r="E294" s="162"/>
      <c r="F294" s="165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84"/>
      <c r="S294" s="140"/>
      <c r="U294" s="83"/>
    </row>
    <row r="295" spans="1:25" x14ac:dyDescent="0.3">
      <c r="A295" s="59"/>
      <c r="B295" s="172"/>
      <c r="C295" s="172"/>
      <c r="D295" s="150"/>
      <c r="E295" s="173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154"/>
      <c r="S295" s="79"/>
      <c r="V295" s="77" t="s">
        <v>50</v>
      </c>
      <c r="W295" s="77" t="s">
        <v>46</v>
      </c>
      <c r="X295" s="91" t="s">
        <v>51</v>
      </c>
    </row>
    <row r="296" spans="1:25" ht="14.5" x14ac:dyDescent="0.35">
      <c r="A296" s="125"/>
      <c r="B296" s="174"/>
      <c r="C296" s="172"/>
      <c r="D296" s="150"/>
      <c r="E296" s="173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154"/>
      <c r="S296" s="79"/>
      <c r="U296" s="78">
        <f>A296</f>
        <v>0</v>
      </c>
      <c r="V296" s="85">
        <f>IFERROR((B294/B293)*100,0)</f>
        <v>0</v>
      </c>
      <c r="W296" s="85">
        <f>IFERROR((C294/C293)*100,0)</f>
        <v>0</v>
      </c>
      <c r="X296" s="85">
        <f>IFERROR((D294/D293)*100,0)</f>
        <v>0</v>
      </c>
    </row>
    <row r="297" spans="1:25" ht="14.5" x14ac:dyDescent="0.35">
      <c r="A297" s="175"/>
      <c r="B297" s="176"/>
      <c r="C297" s="21"/>
      <c r="D297" s="177"/>
      <c r="E297" s="173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154"/>
      <c r="S297" s="79"/>
      <c r="U297" s="78"/>
      <c r="V297" s="85"/>
      <c r="W297" s="85"/>
      <c r="X297" s="85"/>
    </row>
    <row r="298" spans="1:25" x14ac:dyDescent="0.3">
      <c r="A298" s="21"/>
      <c r="B298" s="21"/>
      <c r="C298" s="21"/>
      <c r="D298" s="177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154"/>
      <c r="S298" s="79"/>
      <c r="U298" s="78"/>
      <c r="V298" s="85"/>
      <c r="W298" s="85"/>
      <c r="X298" s="85"/>
    </row>
    <row r="299" spans="1:25" x14ac:dyDescent="0.3">
      <c r="A299" s="63"/>
      <c r="B299" s="151"/>
      <c r="C299" s="151"/>
      <c r="D299" s="152"/>
      <c r="E299" s="153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154"/>
      <c r="S299" s="79"/>
      <c r="U299" s="78">
        <f>A299</f>
        <v>0</v>
      </c>
      <c r="V299" s="85">
        <f>IFERROR(B294/(B286+B285)*100,0)</f>
        <v>0</v>
      </c>
      <c r="W299" s="85">
        <f>IFERROR(C294/(C286+C285)*100,0)</f>
        <v>0</v>
      </c>
      <c r="X299" s="85">
        <f>IFERROR(D294/(D286+D285)*100,0)</f>
        <v>0</v>
      </c>
    </row>
    <row r="300" spans="1:25" x14ac:dyDescent="0.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154"/>
      <c r="S300" s="79"/>
      <c r="U300" t="s">
        <v>48</v>
      </c>
      <c r="V300" s="86" t="e">
        <f>E295/E$15*100</f>
        <v>#DIV/0!</v>
      </c>
      <c r="W300" s="87"/>
      <c r="X300" s="73"/>
      <c r="Y300" s="88" t="e">
        <f>V300</f>
        <v>#DIV/0!</v>
      </c>
    </row>
    <row r="301" spans="1:25" x14ac:dyDescent="0.3">
      <c r="A301" s="155"/>
      <c r="B301" s="156"/>
      <c r="C301" s="157"/>
      <c r="D301" s="155"/>
      <c r="E301" s="156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154"/>
      <c r="S301" s="79"/>
    </row>
    <row r="302" spans="1:25" x14ac:dyDescent="0.3">
      <c r="A302" s="155"/>
      <c r="B302" s="158"/>
      <c r="C302" s="155"/>
      <c r="D302" s="155"/>
      <c r="E302" s="159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154"/>
      <c r="S302" s="79"/>
    </row>
    <row r="303" spans="1:25" ht="14.5" x14ac:dyDescent="0.35">
      <c r="A303" s="155"/>
      <c r="B303" s="155"/>
      <c r="C303" s="155"/>
      <c r="D303" s="155"/>
      <c r="E303" s="157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154"/>
      <c r="S303" s="145"/>
      <c r="T303" s="138"/>
    </row>
    <row r="304" spans="1:25" x14ac:dyDescent="0.3">
      <c r="A304" s="160"/>
      <c r="B304" s="146"/>
      <c r="C304" s="146"/>
      <c r="D304" s="146"/>
      <c r="E304" s="146"/>
      <c r="F304" s="146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154"/>
      <c r="S304" s="147"/>
      <c r="T304" s="139"/>
      <c r="U304" s="77"/>
      <c r="X304" s="77"/>
    </row>
    <row r="305" spans="1:25" x14ac:dyDescent="0.3">
      <c r="A305" s="21"/>
      <c r="B305" s="161"/>
      <c r="C305" s="161"/>
      <c r="D305" s="161"/>
      <c r="E305" s="162"/>
      <c r="F305" s="148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63"/>
      <c r="S305" s="164"/>
      <c r="T305" s="96"/>
      <c r="U305" s="79"/>
    </row>
    <row r="306" spans="1:25" x14ac:dyDescent="0.3">
      <c r="A306" s="21"/>
      <c r="B306" s="161"/>
      <c r="C306" s="161"/>
      <c r="D306" s="161"/>
      <c r="E306" s="162"/>
      <c r="F306" s="165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63"/>
      <c r="S306" s="140"/>
      <c r="T306" s="140"/>
      <c r="U306" s="79"/>
    </row>
    <row r="307" spans="1:25" x14ac:dyDescent="0.3">
      <c r="A307" s="21"/>
      <c r="B307" s="161"/>
      <c r="C307" s="161"/>
      <c r="D307" s="161"/>
      <c r="E307" s="162"/>
      <c r="F307" s="165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63"/>
      <c r="S307" s="140"/>
      <c r="T307" s="140"/>
      <c r="U307" s="79"/>
    </row>
    <row r="308" spans="1:25" x14ac:dyDescent="0.3">
      <c r="A308" s="21"/>
      <c r="B308" s="161"/>
      <c r="C308" s="161"/>
      <c r="D308" s="161"/>
      <c r="E308" s="162"/>
      <c r="F308" s="165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66"/>
      <c r="S308" s="140"/>
      <c r="T308" s="140"/>
      <c r="U308" s="79"/>
    </row>
    <row r="309" spans="1:25" x14ac:dyDescent="0.3">
      <c r="A309" s="21"/>
      <c r="B309" s="167"/>
      <c r="C309" s="167"/>
      <c r="D309" s="167"/>
      <c r="E309" s="162"/>
      <c r="F309" s="165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66"/>
      <c r="S309" s="140"/>
      <c r="T309" s="140"/>
      <c r="U309" s="79"/>
    </row>
    <row r="310" spans="1:25" x14ac:dyDescent="0.3">
      <c r="A310" s="21"/>
      <c r="B310" s="167"/>
      <c r="C310" s="167"/>
      <c r="D310" s="167"/>
      <c r="E310" s="162"/>
      <c r="F310" s="165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63"/>
      <c r="S310" s="140"/>
      <c r="T310" s="140"/>
      <c r="U310" s="79"/>
    </row>
    <row r="311" spans="1:25" x14ac:dyDescent="0.3">
      <c r="A311" s="21"/>
      <c r="B311" s="161"/>
      <c r="C311" s="161"/>
      <c r="D311" s="161"/>
      <c r="E311" s="162"/>
      <c r="F311" s="165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63"/>
      <c r="S311" s="140"/>
      <c r="T311" s="140"/>
      <c r="U311" s="79"/>
    </row>
    <row r="312" spans="1:25" ht="14.5" x14ac:dyDescent="0.35">
      <c r="A312" s="168"/>
      <c r="B312" s="162"/>
      <c r="C312" s="162"/>
      <c r="D312" s="162"/>
      <c r="E312" s="162"/>
      <c r="F312" s="169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84"/>
      <c r="S312" s="140"/>
      <c r="T312" s="141"/>
      <c r="U312" s="79"/>
    </row>
    <row r="313" spans="1:25" ht="14.5" x14ac:dyDescent="0.35">
      <c r="A313" s="149"/>
      <c r="B313" s="161"/>
      <c r="C313" s="170"/>
      <c r="D313" s="161"/>
      <c r="E313" s="162"/>
      <c r="F313" s="165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63"/>
      <c r="S313" s="140"/>
      <c r="T313" s="140"/>
      <c r="U313" s="82"/>
    </row>
    <row r="314" spans="1:25" x14ac:dyDescent="0.3">
      <c r="A314" s="171"/>
      <c r="B314" s="162"/>
      <c r="C314" s="162"/>
      <c r="D314" s="162"/>
      <c r="E314" s="162"/>
      <c r="F314" s="165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84"/>
      <c r="S314" s="140"/>
      <c r="U314" s="83"/>
    </row>
    <row r="315" spans="1:25" x14ac:dyDescent="0.3">
      <c r="A315" s="59"/>
      <c r="B315" s="172"/>
      <c r="C315" s="172"/>
      <c r="D315" s="150"/>
      <c r="E315" s="173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154"/>
      <c r="S315" s="79"/>
      <c r="V315" s="77" t="s">
        <v>50</v>
      </c>
      <c r="W315" s="77" t="s">
        <v>46</v>
      </c>
      <c r="X315" s="91" t="s">
        <v>51</v>
      </c>
    </row>
    <row r="316" spans="1:25" ht="14.5" x14ac:dyDescent="0.35">
      <c r="A316" s="125"/>
      <c r="B316" s="174"/>
      <c r="C316" s="172"/>
      <c r="D316" s="150"/>
      <c r="E316" s="173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154"/>
      <c r="S316" s="79"/>
      <c r="U316" s="78">
        <f>A316</f>
        <v>0</v>
      </c>
      <c r="V316" s="85">
        <f>IFERROR((B314/B313)*100,0)</f>
        <v>0</v>
      </c>
      <c r="W316" s="85">
        <f>IFERROR((C314/C313)*100,0)</f>
        <v>0</v>
      </c>
      <c r="X316" s="85">
        <f>IFERROR((D314/D313)*100,0)</f>
        <v>0</v>
      </c>
    </row>
    <row r="317" spans="1:25" ht="14.5" x14ac:dyDescent="0.35">
      <c r="A317" s="175"/>
      <c r="B317" s="176"/>
      <c r="C317" s="21"/>
      <c r="D317" s="177"/>
      <c r="E317" s="173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154"/>
      <c r="S317" s="79"/>
      <c r="U317" s="78"/>
      <c r="V317" s="85"/>
      <c r="W317" s="85"/>
      <c r="X317" s="85"/>
    </row>
    <row r="318" spans="1:25" x14ac:dyDescent="0.3">
      <c r="A318" s="21"/>
      <c r="B318" s="21"/>
      <c r="C318" s="21"/>
      <c r="D318" s="177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154"/>
      <c r="S318" s="79"/>
      <c r="U318" s="78"/>
      <c r="V318" s="85"/>
      <c r="W318" s="85"/>
      <c r="X318" s="85"/>
    </row>
    <row r="319" spans="1:25" x14ac:dyDescent="0.3">
      <c r="A319" s="63"/>
      <c r="B319" s="151"/>
      <c r="C319" s="151"/>
      <c r="D319" s="152"/>
      <c r="E319" s="153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154"/>
      <c r="S319" s="79"/>
      <c r="U319" s="78">
        <f>A319</f>
        <v>0</v>
      </c>
      <c r="V319" s="85">
        <f>IFERROR(B314/(B306+B305)*100,0)</f>
        <v>0</v>
      </c>
      <c r="W319" s="85">
        <f>IFERROR(C314/(C306+C305)*100,0)</f>
        <v>0</v>
      </c>
      <c r="X319" s="85">
        <f>IFERROR(D314/(D306+D305)*100,0)</f>
        <v>0</v>
      </c>
    </row>
    <row r="320" spans="1:25" x14ac:dyDescent="0.3">
      <c r="A320" s="21"/>
      <c r="B320" s="178"/>
      <c r="C320" s="178"/>
      <c r="D320" s="178"/>
      <c r="E320" s="179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154"/>
      <c r="S320" s="79"/>
      <c r="U320" t="s">
        <v>48</v>
      </c>
      <c r="V320" s="86" t="e">
        <f>E315/E$15*100</f>
        <v>#DIV/0!</v>
      </c>
      <c r="W320" s="87"/>
      <c r="X320" s="73"/>
      <c r="Y320" s="88" t="e">
        <f>V320</f>
        <v>#DIV/0!</v>
      </c>
    </row>
    <row r="321" spans="1:24" x14ac:dyDescent="0.3">
      <c r="A321" s="155"/>
      <c r="B321" s="156"/>
      <c r="C321" s="157"/>
      <c r="D321" s="155"/>
      <c r="E321" s="156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154"/>
      <c r="S321" s="79"/>
    </row>
    <row r="322" spans="1:24" x14ac:dyDescent="0.3">
      <c r="A322" s="155"/>
      <c r="B322" s="158"/>
      <c r="C322" s="155"/>
      <c r="D322" s="155"/>
      <c r="E322" s="159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154"/>
      <c r="S322" s="79"/>
    </row>
    <row r="323" spans="1:24" ht="14.5" x14ac:dyDescent="0.35">
      <c r="A323" s="155"/>
      <c r="B323" s="155"/>
      <c r="C323" s="155"/>
      <c r="D323" s="155"/>
      <c r="E323" s="157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154"/>
      <c r="S323" s="145"/>
      <c r="T323" s="138"/>
    </row>
    <row r="324" spans="1:24" x14ac:dyDescent="0.3">
      <c r="A324" s="160"/>
      <c r="B324" s="146"/>
      <c r="C324" s="146"/>
      <c r="D324" s="146"/>
      <c r="E324" s="146"/>
      <c r="F324" s="146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154"/>
      <c r="S324" s="147"/>
      <c r="T324" s="139"/>
      <c r="U324" s="77"/>
      <c r="X324" s="77"/>
    </row>
    <row r="325" spans="1:24" x14ac:dyDescent="0.3">
      <c r="A325" s="21"/>
      <c r="B325" s="161"/>
      <c r="C325" s="161"/>
      <c r="D325" s="161"/>
      <c r="E325" s="162"/>
      <c r="F325" s="148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63"/>
      <c r="S325" s="164"/>
      <c r="T325" s="96"/>
      <c r="U325" s="79"/>
    </row>
    <row r="326" spans="1:24" x14ac:dyDescent="0.3">
      <c r="A326" s="21"/>
      <c r="B326" s="161"/>
      <c r="C326" s="161"/>
      <c r="D326" s="161"/>
      <c r="E326" s="162"/>
      <c r="F326" s="165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63"/>
      <c r="S326" s="140"/>
      <c r="T326" s="140"/>
      <c r="U326" s="79"/>
    </row>
    <row r="327" spans="1:24" x14ac:dyDescent="0.3">
      <c r="A327" s="21"/>
      <c r="B327" s="161"/>
      <c r="C327" s="161"/>
      <c r="D327" s="161"/>
      <c r="E327" s="162"/>
      <c r="F327" s="165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63"/>
      <c r="S327" s="140"/>
      <c r="T327" s="140"/>
      <c r="U327" s="79"/>
    </row>
    <row r="328" spans="1:24" x14ac:dyDescent="0.3">
      <c r="A328" s="21"/>
      <c r="B328" s="161"/>
      <c r="C328" s="161"/>
      <c r="D328" s="161"/>
      <c r="E328" s="162"/>
      <c r="F328" s="165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66"/>
      <c r="S328" s="140"/>
      <c r="T328" s="140"/>
      <c r="U328" s="79"/>
    </row>
    <row r="329" spans="1:24" x14ac:dyDescent="0.3">
      <c r="A329" s="21"/>
      <c r="B329" s="167"/>
      <c r="C329" s="167"/>
      <c r="D329" s="167"/>
      <c r="E329" s="162"/>
      <c r="F329" s="165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66"/>
      <c r="S329" s="140"/>
      <c r="T329" s="140"/>
      <c r="U329" s="79"/>
    </row>
    <row r="330" spans="1:24" x14ac:dyDescent="0.3">
      <c r="A330" s="21"/>
      <c r="B330" s="167"/>
      <c r="C330" s="167"/>
      <c r="D330" s="167"/>
      <c r="E330" s="162"/>
      <c r="F330" s="165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63"/>
      <c r="S330" s="140"/>
      <c r="T330" s="140"/>
      <c r="U330" s="79"/>
    </row>
    <row r="331" spans="1:24" x14ac:dyDescent="0.3">
      <c r="A331" s="21"/>
      <c r="B331" s="161"/>
      <c r="C331" s="161"/>
      <c r="D331" s="161"/>
      <c r="E331" s="162"/>
      <c r="F331" s="165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63"/>
      <c r="S331" s="140"/>
      <c r="T331" s="140"/>
      <c r="U331" s="79"/>
    </row>
    <row r="332" spans="1:24" ht="14.5" x14ac:dyDescent="0.35">
      <c r="A332" s="168"/>
      <c r="B332" s="162"/>
      <c r="C332" s="162"/>
      <c r="D332" s="162"/>
      <c r="E332" s="162"/>
      <c r="F332" s="169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84"/>
      <c r="S332" s="140"/>
      <c r="T332" s="141"/>
      <c r="U332" s="79"/>
    </row>
    <row r="333" spans="1:24" ht="14.5" x14ac:dyDescent="0.35">
      <c r="A333" s="149"/>
      <c r="B333" s="161"/>
      <c r="C333" s="170"/>
      <c r="D333" s="161"/>
      <c r="E333" s="162"/>
      <c r="F333" s="165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63"/>
      <c r="S333" s="140"/>
      <c r="T333" s="140"/>
      <c r="U333" s="82"/>
    </row>
    <row r="334" spans="1:24" x14ac:dyDescent="0.3">
      <c r="A334" s="171"/>
      <c r="B334" s="162"/>
      <c r="C334" s="162"/>
      <c r="D334" s="162"/>
      <c r="E334" s="162"/>
      <c r="F334" s="165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84"/>
      <c r="S334" s="140"/>
      <c r="U334" s="83"/>
    </row>
    <row r="335" spans="1:24" x14ac:dyDescent="0.3">
      <c r="A335" s="59"/>
      <c r="B335" s="172"/>
      <c r="C335" s="172"/>
      <c r="D335" s="150"/>
      <c r="E335" s="173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154"/>
      <c r="S335" s="79"/>
      <c r="V335" s="77" t="s">
        <v>50</v>
      </c>
      <c r="W335" s="77" t="s">
        <v>46</v>
      </c>
      <c r="X335" s="91" t="s">
        <v>51</v>
      </c>
    </row>
    <row r="336" spans="1:24" ht="14.5" x14ac:dyDescent="0.35">
      <c r="A336" s="125"/>
      <c r="B336" s="174"/>
      <c r="C336" s="172"/>
      <c r="D336" s="150"/>
      <c r="E336" s="173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154"/>
      <c r="S336" s="79"/>
      <c r="U336" s="78">
        <f>A336</f>
        <v>0</v>
      </c>
      <c r="V336" s="85">
        <f>IFERROR((B334/B333)*100,0)</f>
        <v>0</v>
      </c>
      <c r="W336" s="85">
        <f>IFERROR((C334/C333)*100,0)</f>
        <v>0</v>
      </c>
      <c r="X336" s="85">
        <f>IFERROR((D334/D333)*100,0)</f>
        <v>0</v>
      </c>
    </row>
    <row r="337" spans="1:25" ht="14.5" x14ac:dyDescent="0.35">
      <c r="A337" s="175"/>
      <c r="B337" s="176"/>
      <c r="C337" s="21"/>
      <c r="D337" s="177"/>
      <c r="E337" s="173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154"/>
      <c r="S337" s="79"/>
      <c r="U337" s="78"/>
      <c r="V337" s="85"/>
      <c r="W337" s="85"/>
      <c r="X337" s="85"/>
    </row>
    <row r="338" spans="1:25" x14ac:dyDescent="0.3">
      <c r="A338" s="21"/>
      <c r="B338" s="21"/>
      <c r="C338" s="21"/>
      <c r="D338" s="177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154"/>
      <c r="S338" s="79"/>
      <c r="U338" s="78"/>
      <c r="V338" s="85"/>
      <c r="W338" s="85"/>
      <c r="X338" s="85"/>
    </row>
    <row r="339" spans="1:25" x14ac:dyDescent="0.3">
      <c r="A339" s="63"/>
      <c r="B339" s="151"/>
      <c r="C339" s="151"/>
      <c r="D339" s="152"/>
      <c r="E339" s="153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154"/>
      <c r="S339" s="79"/>
      <c r="U339" s="78">
        <f>A339</f>
        <v>0</v>
      </c>
      <c r="V339" s="85">
        <f>IFERROR(B334/(B326+B325)*100,0)</f>
        <v>0</v>
      </c>
      <c r="W339" s="85">
        <f>IFERROR(C334/(C326+C325)*100,0)</f>
        <v>0</v>
      </c>
      <c r="X339" s="85">
        <f>IFERROR(D334/(D326+D325)*100,0)</f>
        <v>0</v>
      </c>
    </row>
    <row r="340" spans="1:25" x14ac:dyDescent="0.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154"/>
      <c r="S340" s="79"/>
      <c r="U340" t="s">
        <v>48</v>
      </c>
      <c r="V340" s="86" t="e">
        <f>E335/E$15*100</f>
        <v>#DIV/0!</v>
      </c>
      <c r="W340" s="87"/>
      <c r="X340" s="73"/>
      <c r="Y340" s="88" t="e">
        <f>V340</f>
        <v>#DIV/0!</v>
      </c>
    </row>
    <row r="341" spans="1:25" x14ac:dyDescent="0.3">
      <c r="A341" s="155"/>
      <c r="B341" s="156"/>
      <c r="C341" s="157"/>
      <c r="D341" s="155"/>
      <c r="E341" s="156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154"/>
      <c r="S341" s="79"/>
    </row>
    <row r="342" spans="1:25" x14ac:dyDescent="0.3">
      <c r="A342" s="155"/>
      <c r="B342" s="158"/>
      <c r="C342" s="155"/>
      <c r="D342" s="155"/>
      <c r="E342" s="159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154"/>
      <c r="S342" s="79"/>
    </row>
    <row r="343" spans="1:25" ht="14.5" x14ac:dyDescent="0.35">
      <c r="A343" s="155"/>
      <c r="B343" s="155"/>
      <c r="C343" s="155"/>
      <c r="D343" s="155"/>
      <c r="E343" s="157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154"/>
      <c r="S343" s="145"/>
      <c r="T343" s="138"/>
    </row>
    <row r="344" spans="1:25" x14ac:dyDescent="0.3">
      <c r="A344" s="160"/>
      <c r="B344" s="146"/>
      <c r="C344" s="146"/>
      <c r="D344" s="146"/>
      <c r="E344" s="146"/>
      <c r="F344" s="146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154"/>
      <c r="S344" s="147"/>
      <c r="T344" s="139"/>
      <c r="U344" s="77"/>
      <c r="X344" s="77"/>
    </row>
    <row r="345" spans="1:25" x14ac:dyDescent="0.3">
      <c r="A345" s="21"/>
      <c r="B345" s="161"/>
      <c r="C345" s="161"/>
      <c r="D345" s="161"/>
      <c r="E345" s="162"/>
      <c r="F345" s="148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63"/>
      <c r="S345" s="164"/>
      <c r="T345" s="96"/>
      <c r="U345" s="79"/>
    </row>
    <row r="346" spans="1:25" x14ac:dyDescent="0.3">
      <c r="A346" s="21"/>
      <c r="B346" s="161"/>
      <c r="C346" s="161"/>
      <c r="D346" s="161"/>
      <c r="E346" s="162"/>
      <c r="F346" s="165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63"/>
      <c r="S346" s="140"/>
      <c r="T346" s="140"/>
      <c r="U346" s="79"/>
    </row>
    <row r="347" spans="1:25" x14ac:dyDescent="0.3">
      <c r="A347" s="21"/>
      <c r="B347" s="161"/>
      <c r="C347" s="161"/>
      <c r="D347" s="161"/>
      <c r="E347" s="162"/>
      <c r="F347" s="165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63"/>
      <c r="S347" s="140"/>
      <c r="T347" s="140"/>
      <c r="U347" s="79"/>
    </row>
    <row r="348" spans="1:25" x14ac:dyDescent="0.3">
      <c r="A348" s="21"/>
      <c r="B348" s="161"/>
      <c r="C348" s="161"/>
      <c r="D348" s="161"/>
      <c r="E348" s="162"/>
      <c r="F348" s="165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66"/>
      <c r="S348" s="140"/>
      <c r="T348" s="140"/>
      <c r="U348" s="79"/>
    </row>
    <row r="349" spans="1:25" x14ac:dyDescent="0.3">
      <c r="A349" s="21"/>
      <c r="B349" s="167"/>
      <c r="C349" s="167"/>
      <c r="D349" s="167"/>
      <c r="E349" s="162"/>
      <c r="F349" s="165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66"/>
      <c r="S349" s="140"/>
      <c r="T349" s="140"/>
      <c r="U349" s="79"/>
    </row>
    <row r="350" spans="1:25" x14ac:dyDescent="0.3">
      <c r="A350" s="21"/>
      <c r="B350" s="167"/>
      <c r="C350" s="167"/>
      <c r="D350" s="167"/>
      <c r="E350" s="162"/>
      <c r="F350" s="165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63"/>
      <c r="S350" s="140"/>
      <c r="T350" s="140"/>
      <c r="U350" s="79"/>
    </row>
    <row r="351" spans="1:25" x14ac:dyDescent="0.3">
      <c r="A351" s="21"/>
      <c r="B351" s="161"/>
      <c r="C351" s="161"/>
      <c r="D351" s="161"/>
      <c r="E351" s="162"/>
      <c r="F351" s="165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63"/>
      <c r="S351" s="140"/>
      <c r="T351" s="140"/>
      <c r="U351" s="79"/>
    </row>
    <row r="352" spans="1:25" ht="14.5" x14ac:dyDescent="0.35">
      <c r="A352" s="168"/>
      <c r="B352" s="162"/>
      <c r="C352" s="162"/>
      <c r="D352" s="162"/>
      <c r="E352" s="162"/>
      <c r="F352" s="169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84"/>
      <c r="S352" s="140"/>
      <c r="T352" s="141"/>
      <c r="U352" s="79"/>
    </row>
    <row r="353" spans="1:25" ht="14.5" x14ac:dyDescent="0.35">
      <c r="A353" s="149"/>
      <c r="B353" s="161"/>
      <c r="C353" s="170"/>
      <c r="D353" s="161"/>
      <c r="E353" s="162"/>
      <c r="F353" s="165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63"/>
      <c r="S353" s="140"/>
      <c r="T353" s="140"/>
      <c r="U353" s="82"/>
    </row>
    <row r="354" spans="1:25" x14ac:dyDescent="0.3">
      <c r="A354" s="171"/>
      <c r="B354" s="162"/>
      <c r="C354" s="162"/>
      <c r="D354" s="162"/>
      <c r="E354" s="162"/>
      <c r="F354" s="165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84"/>
      <c r="S354" s="140"/>
      <c r="U354" s="83"/>
    </row>
    <row r="355" spans="1:25" x14ac:dyDescent="0.3">
      <c r="A355" s="59"/>
      <c r="B355" s="172"/>
      <c r="C355" s="172"/>
      <c r="D355" s="150"/>
      <c r="E355" s="173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154"/>
      <c r="S355" s="79"/>
      <c r="V355" s="77" t="s">
        <v>50</v>
      </c>
      <c r="W355" s="77" t="s">
        <v>46</v>
      </c>
      <c r="X355" s="91" t="s">
        <v>51</v>
      </c>
    </row>
    <row r="356" spans="1:25" ht="14.5" x14ac:dyDescent="0.35">
      <c r="A356" s="125"/>
      <c r="B356" s="174"/>
      <c r="C356" s="172"/>
      <c r="D356" s="150"/>
      <c r="E356" s="173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154"/>
      <c r="S356" s="79"/>
      <c r="U356" s="78">
        <f>A356</f>
        <v>0</v>
      </c>
      <c r="V356" s="85">
        <f>IFERROR((B354/B353)*100,0)</f>
        <v>0</v>
      </c>
      <c r="W356" s="85">
        <f>IFERROR((C354/C353)*100,0)</f>
        <v>0</v>
      </c>
      <c r="X356" s="85">
        <f>IFERROR((D354/D353)*100,0)</f>
        <v>0</v>
      </c>
    </row>
    <row r="357" spans="1:25" ht="14.5" x14ac:dyDescent="0.35">
      <c r="A357" s="175"/>
      <c r="B357" s="176"/>
      <c r="C357" s="21"/>
      <c r="D357" s="177"/>
      <c r="E357" s="173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154"/>
      <c r="S357" s="79"/>
      <c r="U357" s="78"/>
      <c r="V357" s="85"/>
      <c r="W357" s="85"/>
      <c r="X357" s="85"/>
    </row>
    <row r="358" spans="1:25" x14ac:dyDescent="0.3">
      <c r="A358" s="21"/>
      <c r="B358" s="21"/>
      <c r="C358" s="21"/>
      <c r="D358" s="177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154"/>
      <c r="S358" s="79"/>
      <c r="U358" s="78"/>
      <c r="V358" s="85"/>
      <c r="W358" s="85"/>
      <c r="X358" s="85"/>
    </row>
    <row r="359" spans="1:25" x14ac:dyDescent="0.3">
      <c r="A359" s="63"/>
      <c r="B359" s="151"/>
      <c r="C359" s="151"/>
      <c r="D359" s="152"/>
      <c r="E359" s="153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154"/>
      <c r="S359" s="79"/>
      <c r="U359" s="78">
        <f>A359</f>
        <v>0</v>
      </c>
      <c r="V359" s="85">
        <f>IFERROR(B354/(B346+B345)*100,0)</f>
        <v>0</v>
      </c>
      <c r="W359" s="85">
        <f>IFERROR(C354/(C346+C345)*100,0)</f>
        <v>0</v>
      </c>
      <c r="X359" s="85">
        <f>IFERROR(D354/(D346+D345)*100,0)</f>
        <v>0</v>
      </c>
    </row>
    <row r="360" spans="1:25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154"/>
      <c r="S360" s="79"/>
      <c r="U360" t="s">
        <v>48</v>
      </c>
      <c r="V360" s="86" t="e">
        <f>E355/E$15*100</f>
        <v>#DIV/0!</v>
      </c>
      <c r="W360" s="87"/>
      <c r="X360" s="73"/>
      <c r="Y360" s="88" t="e">
        <f>V360</f>
        <v>#DIV/0!</v>
      </c>
    </row>
    <row r="361" spans="1:25" x14ac:dyDescent="0.3">
      <c r="A361" s="155"/>
      <c r="B361" s="156"/>
      <c r="C361" s="157"/>
      <c r="D361" s="155"/>
      <c r="E361" s="156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154"/>
      <c r="S361" s="79"/>
    </row>
    <row r="362" spans="1:25" x14ac:dyDescent="0.3">
      <c r="A362" s="155"/>
      <c r="B362" s="158"/>
      <c r="C362" s="155"/>
      <c r="D362" s="155"/>
      <c r="E362" s="159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154"/>
      <c r="S362" s="79"/>
    </row>
    <row r="363" spans="1:25" ht="14.5" x14ac:dyDescent="0.35">
      <c r="A363" s="155"/>
      <c r="B363" s="155"/>
      <c r="C363" s="155"/>
      <c r="D363" s="155"/>
      <c r="E363" s="157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154"/>
      <c r="S363" s="145"/>
      <c r="T363" s="138"/>
    </row>
    <row r="364" spans="1:25" x14ac:dyDescent="0.3">
      <c r="A364" s="160"/>
      <c r="B364" s="146"/>
      <c r="C364" s="146"/>
      <c r="D364" s="146"/>
      <c r="E364" s="146"/>
      <c r="F364" s="146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154"/>
      <c r="S364" s="147"/>
      <c r="T364" s="139"/>
      <c r="U364" s="77"/>
      <c r="X364" s="77"/>
    </row>
    <row r="365" spans="1:25" x14ac:dyDescent="0.3">
      <c r="A365" s="21"/>
      <c r="B365" s="161"/>
      <c r="C365" s="161"/>
      <c r="D365" s="161"/>
      <c r="E365" s="162"/>
      <c r="F365" s="148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63"/>
      <c r="S365" s="164"/>
      <c r="T365" s="96"/>
      <c r="U365" s="79"/>
    </row>
    <row r="366" spans="1:25" x14ac:dyDescent="0.3">
      <c r="A366" s="21"/>
      <c r="B366" s="161"/>
      <c r="C366" s="161"/>
      <c r="D366" s="161"/>
      <c r="E366" s="162"/>
      <c r="F366" s="165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63"/>
      <c r="S366" s="140"/>
      <c r="T366" s="140"/>
      <c r="U366" s="79"/>
    </row>
    <row r="367" spans="1:25" x14ac:dyDescent="0.3">
      <c r="A367" s="21"/>
      <c r="B367" s="161"/>
      <c r="C367" s="161"/>
      <c r="D367" s="161"/>
      <c r="E367" s="162"/>
      <c r="F367" s="165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63"/>
      <c r="S367" s="140"/>
      <c r="T367" s="140"/>
      <c r="U367" s="79"/>
    </row>
    <row r="368" spans="1:25" x14ac:dyDescent="0.3">
      <c r="A368" s="21"/>
      <c r="B368" s="161"/>
      <c r="C368" s="161"/>
      <c r="D368" s="161"/>
      <c r="E368" s="162"/>
      <c r="F368" s="165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66"/>
      <c r="S368" s="140"/>
      <c r="T368" s="140"/>
      <c r="U368" s="79"/>
    </row>
    <row r="369" spans="1:25" x14ac:dyDescent="0.3">
      <c r="A369" s="21"/>
      <c r="B369" s="167"/>
      <c r="C369" s="167"/>
      <c r="D369" s="167"/>
      <c r="E369" s="162"/>
      <c r="F369" s="165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66"/>
      <c r="S369" s="140"/>
      <c r="T369" s="140"/>
      <c r="U369" s="79"/>
    </row>
    <row r="370" spans="1:25" x14ac:dyDescent="0.3">
      <c r="A370" s="21"/>
      <c r="B370" s="167"/>
      <c r="C370" s="167"/>
      <c r="D370" s="167"/>
      <c r="E370" s="162"/>
      <c r="F370" s="165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63"/>
      <c r="S370" s="140"/>
      <c r="T370" s="140"/>
      <c r="U370" s="79"/>
    </row>
    <row r="371" spans="1:25" x14ac:dyDescent="0.3">
      <c r="A371" s="21"/>
      <c r="B371" s="161"/>
      <c r="C371" s="161"/>
      <c r="D371" s="161"/>
      <c r="E371" s="162"/>
      <c r="F371" s="165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63"/>
      <c r="S371" s="140"/>
      <c r="T371" s="140"/>
      <c r="U371" s="79"/>
    </row>
    <row r="372" spans="1:25" ht="14.5" x14ac:dyDescent="0.35">
      <c r="A372" s="168"/>
      <c r="B372" s="162"/>
      <c r="C372" s="162"/>
      <c r="D372" s="162"/>
      <c r="E372" s="162"/>
      <c r="F372" s="169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84"/>
      <c r="S372" s="140"/>
      <c r="T372" s="141"/>
      <c r="U372" s="79"/>
    </row>
    <row r="373" spans="1:25" ht="14.5" x14ac:dyDescent="0.35">
      <c r="A373" s="149"/>
      <c r="B373" s="161"/>
      <c r="C373" s="170"/>
      <c r="D373" s="161"/>
      <c r="E373" s="162"/>
      <c r="F373" s="165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63"/>
      <c r="S373" s="140"/>
      <c r="T373" s="140"/>
      <c r="U373" s="82"/>
    </row>
    <row r="374" spans="1:25" x14ac:dyDescent="0.3">
      <c r="A374" s="171"/>
      <c r="B374" s="162"/>
      <c r="C374" s="162"/>
      <c r="D374" s="162"/>
      <c r="E374" s="162"/>
      <c r="F374" s="165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84"/>
      <c r="S374" s="140"/>
      <c r="U374" s="83"/>
    </row>
    <row r="375" spans="1:25" x14ac:dyDescent="0.3">
      <c r="A375" s="59"/>
      <c r="B375" s="172"/>
      <c r="C375" s="172"/>
      <c r="D375" s="150"/>
      <c r="E375" s="173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154"/>
      <c r="S375" s="79"/>
      <c r="V375" s="77" t="s">
        <v>50</v>
      </c>
      <c r="W375" s="77" t="s">
        <v>46</v>
      </c>
      <c r="X375" s="91" t="s">
        <v>51</v>
      </c>
    </row>
    <row r="376" spans="1:25" ht="14.5" x14ac:dyDescent="0.35">
      <c r="A376" s="125"/>
      <c r="B376" s="174"/>
      <c r="C376" s="172"/>
      <c r="D376" s="150"/>
      <c r="E376" s="173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154"/>
      <c r="S376" s="79"/>
      <c r="U376" s="78">
        <f>A376</f>
        <v>0</v>
      </c>
      <c r="V376" s="85">
        <f>IFERROR((B374/B373)*100,0)</f>
        <v>0</v>
      </c>
      <c r="W376" s="85">
        <f>IFERROR((C374/C373)*100,0)</f>
        <v>0</v>
      </c>
      <c r="X376" s="85">
        <f>IFERROR((D374/D373)*100,0)</f>
        <v>0</v>
      </c>
    </row>
    <row r="377" spans="1:25" ht="14.5" x14ac:dyDescent="0.35">
      <c r="A377" s="175"/>
      <c r="B377" s="176"/>
      <c r="C377" s="21"/>
      <c r="D377" s="177"/>
      <c r="E377" s="173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154"/>
      <c r="S377" s="79"/>
      <c r="U377" s="78"/>
      <c r="V377" s="85"/>
      <c r="W377" s="85"/>
      <c r="X377" s="85"/>
    </row>
    <row r="378" spans="1:25" x14ac:dyDescent="0.3">
      <c r="A378" s="21"/>
      <c r="B378" s="21"/>
      <c r="C378" s="21"/>
      <c r="D378" s="177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154"/>
      <c r="S378" s="79"/>
      <c r="U378" s="78"/>
      <c r="V378" s="85"/>
      <c r="W378" s="85"/>
      <c r="X378" s="85"/>
    </row>
    <row r="379" spans="1:25" x14ac:dyDescent="0.3">
      <c r="A379" s="63"/>
      <c r="B379" s="151"/>
      <c r="C379" s="151"/>
      <c r="D379" s="177"/>
      <c r="E379" s="153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154"/>
      <c r="S379" s="79"/>
      <c r="U379" s="78">
        <f>A379</f>
        <v>0</v>
      </c>
      <c r="V379" s="85">
        <f>IFERROR(B374/(B366+B365)*100,0)</f>
        <v>0</v>
      </c>
      <c r="W379" s="85">
        <f>IFERROR(C374/(C366+C365)*100,0)</f>
        <v>0</v>
      </c>
      <c r="X379" s="85">
        <f>IFERROR(D374/(D366+D365)*100,0)</f>
        <v>0</v>
      </c>
    </row>
    <row r="380" spans="1:25" x14ac:dyDescent="0.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154"/>
      <c r="S380" s="79"/>
      <c r="U380" t="s">
        <v>48</v>
      </c>
      <c r="V380" s="86" t="e">
        <f>E375/E$15*100</f>
        <v>#DIV/0!</v>
      </c>
      <c r="W380" s="87"/>
      <c r="X380" s="73"/>
      <c r="Y380" s="88" t="e">
        <f>V380</f>
        <v>#DIV/0!</v>
      </c>
    </row>
    <row r="381" spans="1:25" x14ac:dyDescent="0.3">
      <c r="A381" s="155"/>
      <c r="B381" s="156"/>
      <c r="C381" s="157"/>
      <c r="D381" s="155"/>
      <c r="E381" s="156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154"/>
      <c r="S381" s="79"/>
    </row>
    <row r="382" spans="1:25" x14ac:dyDescent="0.3">
      <c r="A382" s="155"/>
      <c r="B382" s="158"/>
      <c r="C382" s="155"/>
      <c r="D382" s="155"/>
      <c r="E382" s="159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154"/>
      <c r="S382" s="79"/>
    </row>
    <row r="383" spans="1:25" ht="14.5" x14ac:dyDescent="0.35">
      <c r="A383" s="155"/>
      <c r="B383" s="155"/>
      <c r="C383" s="155"/>
      <c r="D383" s="155"/>
      <c r="E383" s="157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154"/>
      <c r="S383" s="145"/>
      <c r="T383" s="138"/>
    </row>
    <row r="384" spans="1:25" x14ac:dyDescent="0.3">
      <c r="A384" s="160"/>
      <c r="B384" s="146"/>
      <c r="C384" s="146"/>
      <c r="D384" s="146"/>
      <c r="E384" s="146"/>
      <c r="F384" s="146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154"/>
      <c r="S384" s="147"/>
      <c r="T384" s="139"/>
      <c r="U384" s="77"/>
      <c r="X384" s="77"/>
    </row>
    <row r="385" spans="1:25" x14ac:dyDescent="0.3">
      <c r="A385" s="21"/>
      <c r="B385" s="161"/>
      <c r="C385" s="161"/>
      <c r="D385" s="161"/>
      <c r="E385" s="162"/>
      <c r="F385" s="148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63"/>
      <c r="S385" s="164"/>
      <c r="T385" s="96"/>
      <c r="U385" s="79"/>
    </row>
    <row r="386" spans="1:25" x14ac:dyDescent="0.3">
      <c r="A386" s="21"/>
      <c r="B386" s="161"/>
      <c r="C386" s="161"/>
      <c r="D386" s="161"/>
      <c r="E386" s="162"/>
      <c r="F386" s="165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63"/>
      <c r="S386" s="140"/>
      <c r="T386" s="140"/>
      <c r="U386" s="79"/>
    </row>
    <row r="387" spans="1:25" x14ac:dyDescent="0.3">
      <c r="A387" s="21"/>
      <c r="B387" s="161"/>
      <c r="C387" s="161"/>
      <c r="D387" s="161"/>
      <c r="E387" s="162"/>
      <c r="F387" s="165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63"/>
      <c r="S387" s="140"/>
      <c r="T387" s="140"/>
      <c r="U387" s="79"/>
    </row>
    <row r="388" spans="1:25" x14ac:dyDescent="0.3">
      <c r="A388" s="21"/>
      <c r="B388" s="161"/>
      <c r="C388" s="161"/>
      <c r="D388" s="161"/>
      <c r="E388" s="162"/>
      <c r="F388" s="165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66"/>
      <c r="S388" s="140"/>
      <c r="T388" s="140"/>
      <c r="U388" s="79"/>
    </row>
    <row r="389" spans="1:25" x14ac:dyDescent="0.3">
      <c r="A389" s="21"/>
      <c r="B389" s="167"/>
      <c r="C389" s="167"/>
      <c r="D389" s="167"/>
      <c r="E389" s="162"/>
      <c r="F389" s="165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66"/>
      <c r="S389" s="140"/>
      <c r="T389" s="140"/>
      <c r="U389" s="79"/>
    </row>
    <row r="390" spans="1:25" x14ac:dyDescent="0.3">
      <c r="A390" s="21"/>
      <c r="B390" s="167"/>
      <c r="C390" s="167"/>
      <c r="D390" s="167"/>
      <c r="E390" s="162"/>
      <c r="F390" s="165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63"/>
      <c r="S390" s="140"/>
      <c r="T390" s="140"/>
      <c r="U390" s="79"/>
    </row>
    <row r="391" spans="1:25" x14ac:dyDescent="0.3">
      <c r="A391" s="21"/>
      <c r="B391" s="161"/>
      <c r="C391" s="161"/>
      <c r="D391" s="161"/>
      <c r="E391" s="162"/>
      <c r="F391" s="165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63"/>
      <c r="S391" s="140"/>
      <c r="T391" s="140"/>
      <c r="U391" s="79"/>
    </row>
    <row r="392" spans="1:25" ht="14.5" x14ac:dyDescent="0.35">
      <c r="A392" s="168"/>
      <c r="B392" s="162"/>
      <c r="C392" s="162"/>
      <c r="D392" s="162"/>
      <c r="E392" s="162"/>
      <c r="F392" s="169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84"/>
      <c r="S392" s="140"/>
      <c r="T392" s="141"/>
      <c r="U392" s="79"/>
    </row>
    <row r="393" spans="1:25" ht="14.5" x14ac:dyDescent="0.35">
      <c r="A393" s="149"/>
      <c r="B393" s="161"/>
      <c r="C393" s="170"/>
      <c r="D393" s="161"/>
      <c r="E393" s="162"/>
      <c r="F393" s="165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63"/>
      <c r="S393" s="140"/>
      <c r="T393" s="140"/>
      <c r="U393" s="82"/>
    </row>
    <row r="394" spans="1:25" x14ac:dyDescent="0.3">
      <c r="A394" s="171"/>
      <c r="B394" s="162"/>
      <c r="C394" s="162"/>
      <c r="D394" s="162"/>
      <c r="E394" s="162"/>
      <c r="F394" s="165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84"/>
      <c r="S394" s="140"/>
      <c r="U394" s="83"/>
    </row>
    <row r="395" spans="1:25" x14ac:dyDescent="0.3">
      <c r="A395" s="59"/>
      <c r="B395" s="172"/>
      <c r="C395" s="172"/>
      <c r="D395" s="150"/>
      <c r="E395" s="173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154"/>
      <c r="S395" s="79"/>
      <c r="V395" s="77" t="s">
        <v>50</v>
      </c>
      <c r="W395" s="77" t="s">
        <v>46</v>
      </c>
      <c r="X395" s="91" t="s">
        <v>51</v>
      </c>
    </row>
    <row r="396" spans="1:25" ht="14.5" x14ac:dyDescent="0.35">
      <c r="A396" s="125"/>
      <c r="B396" s="174"/>
      <c r="C396" s="172"/>
      <c r="D396" s="150"/>
      <c r="E396" s="173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154"/>
      <c r="S396" s="79"/>
      <c r="U396" s="78">
        <f>A396</f>
        <v>0</v>
      </c>
      <c r="V396" s="85">
        <f>IFERROR((B394/B393)*100,0)</f>
        <v>0</v>
      </c>
      <c r="W396" s="85">
        <f>IFERROR((C394/C393)*100,0)</f>
        <v>0</v>
      </c>
      <c r="X396" s="85">
        <f>IFERROR((D394/D393)*100,0)</f>
        <v>0</v>
      </c>
    </row>
    <row r="397" spans="1:25" ht="14.5" x14ac:dyDescent="0.35">
      <c r="A397" s="175"/>
      <c r="B397" s="176"/>
      <c r="C397" s="21"/>
      <c r="D397" s="177"/>
      <c r="E397" s="173"/>
      <c r="F397" s="182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154"/>
      <c r="S397" s="79"/>
      <c r="U397" s="78"/>
      <c r="V397" s="85"/>
      <c r="W397" s="85"/>
      <c r="X397" s="85"/>
    </row>
    <row r="398" spans="1:25" x14ac:dyDescent="0.3">
      <c r="A398" s="21"/>
      <c r="B398" s="21"/>
      <c r="C398" s="21"/>
      <c r="D398" s="177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154"/>
      <c r="S398" s="79"/>
      <c r="U398" s="78"/>
      <c r="V398" s="85"/>
      <c r="W398" s="85"/>
      <c r="X398" s="85"/>
    </row>
    <row r="399" spans="1:25" x14ac:dyDescent="0.3">
      <c r="A399" s="63"/>
      <c r="B399" s="151"/>
      <c r="C399" s="151"/>
      <c r="D399" s="152"/>
      <c r="E399" s="153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154"/>
      <c r="S399" s="79"/>
      <c r="U399" s="78">
        <f>A399</f>
        <v>0</v>
      </c>
      <c r="V399" s="85">
        <f>IFERROR(B394/(B386+B385)*100,0)</f>
        <v>0</v>
      </c>
      <c r="W399" s="85">
        <f>IFERROR(C394/(C386+C385)*100,0)</f>
        <v>0</v>
      </c>
      <c r="X399" s="85">
        <f>IFERROR(D394/(D386+D385)*100,0)</f>
        <v>0</v>
      </c>
    </row>
    <row r="400" spans="1:25" x14ac:dyDescent="0.3">
      <c r="A400" s="21"/>
      <c r="B400" s="178"/>
      <c r="C400" s="178"/>
      <c r="D400" s="178"/>
      <c r="E400" s="179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154"/>
      <c r="S400" s="79"/>
      <c r="U400" t="s">
        <v>48</v>
      </c>
      <c r="V400" s="86" t="e">
        <f>E395/E$15*100</f>
        <v>#DIV/0!</v>
      </c>
      <c r="W400" s="87"/>
      <c r="X400" s="73"/>
      <c r="Y400" s="88" t="e">
        <f>V400</f>
        <v>#DIV/0!</v>
      </c>
    </row>
    <row r="401" spans="1:24" x14ac:dyDescent="0.3">
      <c r="A401" s="155"/>
      <c r="B401" s="156"/>
      <c r="C401" s="157"/>
      <c r="D401" s="155"/>
      <c r="E401" s="156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154"/>
      <c r="S401" s="79"/>
    </row>
    <row r="402" spans="1:24" x14ac:dyDescent="0.3">
      <c r="A402" s="155"/>
      <c r="B402" s="158"/>
      <c r="C402" s="155"/>
      <c r="D402" s="155"/>
      <c r="E402" s="159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154"/>
      <c r="S402" s="79"/>
    </row>
    <row r="403" spans="1:24" ht="14.5" x14ac:dyDescent="0.35">
      <c r="A403" s="155"/>
      <c r="B403" s="155"/>
      <c r="C403" s="155"/>
      <c r="D403" s="155"/>
      <c r="E403" s="157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154"/>
      <c r="S403" s="145"/>
      <c r="T403" s="138"/>
    </row>
    <row r="404" spans="1:24" x14ac:dyDescent="0.3">
      <c r="A404" s="160"/>
      <c r="B404" s="146"/>
      <c r="C404" s="146"/>
      <c r="D404" s="146"/>
      <c r="E404" s="146"/>
      <c r="F404" s="146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154"/>
      <c r="S404" s="147"/>
      <c r="T404" s="139"/>
      <c r="U404" s="77"/>
      <c r="X404" s="77"/>
    </row>
    <row r="405" spans="1:24" x14ac:dyDescent="0.3">
      <c r="A405" s="21"/>
      <c r="B405" s="161"/>
      <c r="C405" s="161"/>
      <c r="D405" s="161"/>
      <c r="E405" s="162"/>
      <c r="F405" s="148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63"/>
      <c r="S405" s="164"/>
      <c r="T405" s="96"/>
      <c r="U405" s="79"/>
    </row>
    <row r="406" spans="1:24" x14ac:dyDescent="0.3">
      <c r="A406" s="21"/>
      <c r="B406" s="161"/>
      <c r="C406" s="161"/>
      <c r="D406" s="161"/>
      <c r="E406" s="162"/>
      <c r="F406" s="165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63"/>
      <c r="S406" s="140"/>
      <c r="T406" s="140"/>
      <c r="U406" s="79"/>
    </row>
    <row r="407" spans="1:24" x14ac:dyDescent="0.3">
      <c r="A407" s="21"/>
      <c r="B407" s="161"/>
      <c r="C407" s="161"/>
      <c r="D407" s="161"/>
      <c r="E407" s="162"/>
      <c r="F407" s="165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63"/>
      <c r="S407" s="140"/>
      <c r="T407" s="140"/>
      <c r="U407" s="79"/>
    </row>
    <row r="408" spans="1:24" x14ac:dyDescent="0.3">
      <c r="A408" s="21"/>
      <c r="B408" s="161"/>
      <c r="C408" s="161"/>
      <c r="D408" s="161"/>
      <c r="E408" s="162"/>
      <c r="F408" s="165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66"/>
      <c r="S408" s="140"/>
      <c r="T408" s="140"/>
      <c r="U408" s="79"/>
    </row>
    <row r="409" spans="1:24" x14ac:dyDescent="0.3">
      <c r="A409" s="21"/>
      <c r="B409" s="167"/>
      <c r="C409" s="167"/>
      <c r="D409" s="167"/>
      <c r="E409" s="162"/>
      <c r="F409" s="165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66"/>
      <c r="S409" s="140"/>
      <c r="T409" s="140"/>
      <c r="U409" s="79"/>
    </row>
    <row r="410" spans="1:24" x14ac:dyDescent="0.3">
      <c r="A410" s="21"/>
      <c r="B410" s="167"/>
      <c r="C410" s="167"/>
      <c r="D410" s="167"/>
      <c r="E410" s="162"/>
      <c r="F410" s="165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63"/>
      <c r="S410" s="140"/>
      <c r="T410" s="140"/>
      <c r="U410" s="79"/>
    </row>
    <row r="411" spans="1:24" x14ac:dyDescent="0.3">
      <c r="A411" s="21"/>
      <c r="B411" s="161"/>
      <c r="C411" s="161"/>
      <c r="D411" s="161"/>
      <c r="E411" s="162"/>
      <c r="F411" s="165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63"/>
      <c r="S411" s="140"/>
      <c r="T411" s="140"/>
      <c r="U411" s="79"/>
    </row>
    <row r="412" spans="1:24" ht="14.5" x14ac:dyDescent="0.35">
      <c r="A412" s="168"/>
      <c r="B412" s="162"/>
      <c r="C412" s="162"/>
      <c r="D412" s="162"/>
      <c r="E412" s="162"/>
      <c r="F412" s="169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84"/>
      <c r="S412" s="140"/>
      <c r="T412" s="141"/>
      <c r="U412" s="79"/>
    </row>
    <row r="413" spans="1:24" ht="14.5" x14ac:dyDescent="0.35">
      <c r="A413" s="149"/>
      <c r="B413" s="161"/>
      <c r="C413" s="170"/>
      <c r="D413" s="161"/>
      <c r="E413" s="162"/>
      <c r="F413" s="165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63"/>
      <c r="S413" s="140"/>
      <c r="T413" s="140"/>
      <c r="U413" s="82"/>
    </row>
    <row r="414" spans="1:24" x14ac:dyDescent="0.3">
      <c r="A414" s="171"/>
      <c r="B414" s="162"/>
      <c r="C414" s="162"/>
      <c r="D414" s="162"/>
      <c r="E414" s="162"/>
      <c r="F414" s="165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84"/>
      <c r="S414" s="140"/>
      <c r="U414" s="83"/>
    </row>
    <row r="415" spans="1:24" x14ac:dyDescent="0.3">
      <c r="A415" s="59"/>
      <c r="B415" s="172"/>
      <c r="C415" s="172"/>
      <c r="D415" s="150"/>
      <c r="E415" s="173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154"/>
      <c r="S415" s="79"/>
      <c r="V415" s="77" t="s">
        <v>50</v>
      </c>
      <c r="W415" s="77" t="s">
        <v>46</v>
      </c>
      <c r="X415" s="91" t="s">
        <v>51</v>
      </c>
    </row>
    <row r="416" spans="1:24" ht="14.5" x14ac:dyDescent="0.35">
      <c r="A416" s="125"/>
      <c r="B416" s="174"/>
      <c r="C416" s="172"/>
      <c r="D416" s="150"/>
      <c r="E416" s="173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154"/>
      <c r="S416" s="79"/>
      <c r="U416" s="78">
        <f>A416</f>
        <v>0</v>
      </c>
      <c r="V416" s="85">
        <f>IFERROR((B414/B413)*100,0)</f>
        <v>0</v>
      </c>
      <c r="W416" s="85">
        <f>IFERROR((C414/C413)*100,0)</f>
        <v>0</v>
      </c>
      <c r="X416" s="85">
        <f>IFERROR((D414/D413)*100,0)</f>
        <v>0</v>
      </c>
    </row>
    <row r="417" spans="1:25" ht="14.5" x14ac:dyDescent="0.35">
      <c r="A417" s="175"/>
      <c r="B417" s="176"/>
      <c r="C417" s="21"/>
      <c r="D417" s="177"/>
      <c r="E417" s="173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154"/>
      <c r="S417" s="79"/>
      <c r="U417" s="78"/>
      <c r="V417" s="85"/>
      <c r="W417" s="85"/>
      <c r="X417" s="85"/>
    </row>
    <row r="418" spans="1:25" x14ac:dyDescent="0.3">
      <c r="A418" s="21"/>
      <c r="B418" s="21"/>
      <c r="C418" s="21"/>
      <c r="D418" s="177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154"/>
      <c r="S418" s="79"/>
      <c r="U418" s="78"/>
      <c r="V418" s="85"/>
      <c r="W418" s="85"/>
      <c r="X418" s="85"/>
    </row>
    <row r="419" spans="1:25" x14ac:dyDescent="0.3">
      <c r="A419" s="63"/>
      <c r="B419" s="151"/>
      <c r="C419" s="151"/>
      <c r="D419" s="152"/>
      <c r="E419" s="153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154"/>
      <c r="S419" s="79"/>
      <c r="U419" s="78">
        <f>A419</f>
        <v>0</v>
      </c>
      <c r="V419" s="85">
        <f>IFERROR(B414/(B406+B405)*100,0)</f>
        <v>0</v>
      </c>
      <c r="W419" s="85">
        <f>IFERROR(C414/(C406+C405)*100,0)</f>
        <v>0</v>
      </c>
      <c r="X419" s="85">
        <f>IFERROR(D414/(D406+D405)*100,0)</f>
        <v>0</v>
      </c>
    </row>
    <row r="420" spans="1:25" x14ac:dyDescent="0.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154"/>
      <c r="S420" s="79"/>
      <c r="U420" t="s">
        <v>48</v>
      </c>
      <c r="V420" s="86" t="e">
        <f>E415/E$15*100</f>
        <v>#DIV/0!</v>
      </c>
      <c r="W420" s="87"/>
      <c r="X420" s="73"/>
      <c r="Y420" s="88" t="e">
        <f>V420</f>
        <v>#DIV/0!</v>
      </c>
    </row>
    <row r="421" spans="1:25" x14ac:dyDescent="0.3">
      <c r="A421" s="155"/>
      <c r="B421" s="156"/>
      <c r="C421" s="157"/>
      <c r="D421" s="155"/>
      <c r="E421" s="156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154"/>
      <c r="S421" s="79"/>
    </row>
    <row r="422" spans="1:25" x14ac:dyDescent="0.3">
      <c r="A422" s="155"/>
      <c r="B422" s="158"/>
      <c r="C422" s="155"/>
      <c r="D422" s="155"/>
      <c r="E422" s="159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154"/>
      <c r="S422" s="79"/>
    </row>
    <row r="423" spans="1:25" ht="14.5" x14ac:dyDescent="0.35">
      <c r="A423" s="155"/>
      <c r="B423" s="155"/>
      <c r="C423" s="155"/>
      <c r="D423" s="155"/>
      <c r="E423" s="157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154"/>
      <c r="S423" s="145"/>
      <c r="T423" s="138"/>
    </row>
    <row r="424" spans="1:25" x14ac:dyDescent="0.3">
      <c r="A424" s="160"/>
      <c r="B424" s="146"/>
      <c r="C424" s="146"/>
      <c r="D424" s="146"/>
      <c r="E424" s="146"/>
      <c r="F424" s="146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154"/>
      <c r="S424" s="147"/>
      <c r="T424" s="139"/>
      <c r="U424" s="77"/>
      <c r="X424" s="77"/>
    </row>
    <row r="425" spans="1:25" x14ac:dyDescent="0.3">
      <c r="A425" s="21"/>
      <c r="B425" s="161"/>
      <c r="C425" s="161"/>
      <c r="D425" s="161"/>
      <c r="E425" s="162"/>
      <c r="F425" s="148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63"/>
      <c r="S425" s="164"/>
      <c r="T425" s="96"/>
      <c r="U425" s="79"/>
    </row>
    <row r="426" spans="1:25" x14ac:dyDescent="0.3">
      <c r="A426" s="21"/>
      <c r="B426" s="161"/>
      <c r="C426" s="161"/>
      <c r="D426" s="161"/>
      <c r="E426" s="162"/>
      <c r="F426" s="165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63"/>
      <c r="S426" s="140"/>
      <c r="T426" s="140"/>
      <c r="U426" s="79"/>
    </row>
    <row r="427" spans="1:25" x14ac:dyDescent="0.3">
      <c r="A427" s="21"/>
      <c r="B427" s="161"/>
      <c r="C427" s="161"/>
      <c r="D427" s="161"/>
      <c r="E427" s="162"/>
      <c r="F427" s="165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63"/>
      <c r="S427" s="140"/>
      <c r="T427" s="140"/>
      <c r="U427" s="79"/>
    </row>
    <row r="428" spans="1:25" x14ac:dyDescent="0.3">
      <c r="A428" s="21"/>
      <c r="B428" s="161"/>
      <c r="C428" s="161"/>
      <c r="D428" s="161"/>
      <c r="E428" s="162"/>
      <c r="F428" s="165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66"/>
      <c r="S428" s="140"/>
      <c r="T428" s="140"/>
      <c r="U428" s="79"/>
    </row>
    <row r="429" spans="1:25" x14ac:dyDescent="0.3">
      <c r="A429" s="21"/>
      <c r="B429" s="167"/>
      <c r="C429" s="167"/>
      <c r="D429" s="167"/>
      <c r="E429" s="162"/>
      <c r="F429" s="165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66"/>
      <c r="S429" s="140"/>
      <c r="T429" s="140"/>
      <c r="U429" s="79"/>
    </row>
    <row r="430" spans="1:25" x14ac:dyDescent="0.3">
      <c r="A430" s="21"/>
      <c r="B430" s="167"/>
      <c r="C430" s="167"/>
      <c r="D430" s="167"/>
      <c r="E430" s="162"/>
      <c r="F430" s="165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63"/>
      <c r="S430" s="140"/>
      <c r="T430" s="140"/>
      <c r="U430" s="79"/>
    </row>
    <row r="431" spans="1:25" x14ac:dyDescent="0.3">
      <c r="A431" s="21"/>
      <c r="B431" s="161"/>
      <c r="C431" s="161"/>
      <c r="D431" s="161"/>
      <c r="E431" s="162"/>
      <c r="F431" s="165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63"/>
      <c r="S431" s="140"/>
      <c r="T431" s="140"/>
      <c r="U431" s="79"/>
    </row>
    <row r="432" spans="1:25" ht="14.5" x14ac:dyDescent="0.35">
      <c r="A432" s="168"/>
      <c r="B432" s="162"/>
      <c r="C432" s="162"/>
      <c r="D432" s="162"/>
      <c r="E432" s="162"/>
      <c r="F432" s="169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84"/>
      <c r="S432" s="140"/>
      <c r="T432" s="141"/>
      <c r="U432" s="79"/>
    </row>
    <row r="433" spans="1:25" ht="14.5" x14ac:dyDescent="0.35">
      <c r="A433" s="149"/>
      <c r="B433" s="161"/>
      <c r="C433" s="170"/>
      <c r="D433" s="161"/>
      <c r="E433" s="162"/>
      <c r="F433" s="165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63"/>
      <c r="S433" s="140"/>
      <c r="T433" s="140"/>
      <c r="U433" s="82"/>
    </row>
    <row r="434" spans="1:25" x14ac:dyDescent="0.3">
      <c r="A434" s="171"/>
      <c r="B434" s="162"/>
      <c r="C434" s="162"/>
      <c r="D434" s="162"/>
      <c r="E434" s="162"/>
      <c r="F434" s="165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84"/>
      <c r="S434" s="140"/>
      <c r="U434" s="83"/>
    </row>
    <row r="435" spans="1:25" x14ac:dyDescent="0.3">
      <c r="A435" s="59"/>
      <c r="B435" s="172"/>
      <c r="C435" s="172"/>
      <c r="D435" s="150"/>
      <c r="E435" s="173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154"/>
      <c r="S435" s="79"/>
      <c r="V435" s="77" t="s">
        <v>50</v>
      </c>
      <c r="W435" s="77" t="s">
        <v>46</v>
      </c>
      <c r="X435" s="91" t="s">
        <v>51</v>
      </c>
    </row>
    <row r="436" spans="1:25" ht="14.5" x14ac:dyDescent="0.35">
      <c r="A436" s="125"/>
      <c r="B436" s="174"/>
      <c r="C436" s="172"/>
      <c r="D436" s="150"/>
      <c r="E436" s="173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154"/>
      <c r="S436" s="79"/>
      <c r="U436" s="78">
        <f>A436</f>
        <v>0</v>
      </c>
      <c r="V436" s="85">
        <f>IFERROR((B434/B433)*100,0)</f>
        <v>0</v>
      </c>
      <c r="W436" s="85">
        <f>IFERROR((C434/C433)*100,0)</f>
        <v>0</v>
      </c>
      <c r="X436" s="85">
        <f>IFERROR((D434/D433)*100,0)</f>
        <v>0</v>
      </c>
    </row>
    <row r="437" spans="1:25" ht="14.5" x14ac:dyDescent="0.35">
      <c r="A437" s="175"/>
      <c r="B437" s="176"/>
      <c r="C437" s="21"/>
      <c r="D437" s="177"/>
      <c r="E437" s="173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154"/>
      <c r="S437" s="79"/>
      <c r="U437" s="78"/>
      <c r="V437" s="85"/>
      <c r="W437" s="85"/>
      <c r="X437" s="85"/>
    </row>
    <row r="438" spans="1:25" x14ac:dyDescent="0.3">
      <c r="A438" s="21"/>
      <c r="B438" s="21"/>
      <c r="C438" s="21"/>
      <c r="D438" s="177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154"/>
      <c r="S438" s="79"/>
      <c r="U438" s="78"/>
      <c r="V438" s="85"/>
      <c r="W438" s="85"/>
      <c r="X438" s="85"/>
    </row>
    <row r="439" spans="1:25" x14ac:dyDescent="0.3">
      <c r="A439" s="63"/>
      <c r="B439" s="151"/>
      <c r="C439" s="151"/>
      <c r="D439" s="152"/>
      <c r="E439" s="153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154"/>
      <c r="S439" s="79"/>
      <c r="U439" s="78">
        <f>A439</f>
        <v>0</v>
      </c>
      <c r="V439" s="85">
        <f>IFERROR(B434/(B426+B425)*100,0)</f>
        <v>0</v>
      </c>
      <c r="W439" s="85">
        <f>IFERROR(C434/(C426+C425)*100,0)</f>
        <v>0</v>
      </c>
      <c r="X439" s="85">
        <f>IFERROR(D434/(D426+D425)*100,0)</f>
        <v>0</v>
      </c>
    </row>
    <row r="440" spans="1:25" x14ac:dyDescent="0.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154"/>
      <c r="S440" s="79"/>
      <c r="U440" t="s">
        <v>48</v>
      </c>
      <c r="V440" s="86" t="e">
        <f>E435/E$15*100</f>
        <v>#DIV/0!</v>
      </c>
      <c r="W440" s="87"/>
      <c r="X440" s="73"/>
      <c r="Y440" s="88" t="e">
        <f>V440</f>
        <v>#DIV/0!</v>
      </c>
    </row>
    <row r="441" spans="1:25" x14ac:dyDescent="0.3">
      <c r="A441" s="155"/>
      <c r="B441" s="156"/>
      <c r="C441" s="157"/>
      <c r="D441" s="155"/>
      <c r="E441" s="156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154"/>
      <c r="S441" s="79"/>
    </row>
    <row r="442" spans="1:25" x14ac:dyDescent="0.3">
      <c r="A442" s="155"/>
      <c r="B442" s="158"/>
      <c r="C442" s="155"/>
      <c r="D442" s="155"/>
      <c r="E442" s="159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154"/>
      <c r="S442" s="79"/>
    </row>
    <row r="443" spans="1:25" ht="14.5" x14ac:dyDescent="0.35">
      <c r="A443" s="155"/>
      <c r="B443" s="155"/>
      <c r="C443" s="155"/>
      <c r="D443" s="155"/>
      <c r="E443" s="157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154"/>
      <c r="S443" s="145"/>
      <c r="T443" s="138"/>
    </row>
    <row r="444" spans="1:25" x14ac:dyDescent="0.3">
      <c r="A444" s="160"/>
      <c r="B444" s="146"/>
      <c r="C444" s="146"/>
      <c r="D444" s="146"/>
      <c r="E444" s="146"/>
      <c r="F444" s="146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154"/>
      <c r="S444" s="147"/>
      <c r="T444" s="139"/>
      <c r="U444" s="77"/>
      <c r="X444" s="77"/>
    </row>
    <row r="445" spans="1:25" x14ac:dyDescent="0.3">
      <c r="A445" s="21"/>
      <c r="B445" s="161"/>
      <c r="C445" s="161"/>
      <c r="D445" s="161"/>
      <c r="E445" s="162"/>
      <c r="F445" s="148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63"/>
      <c r="S445" s="164"/>
      <c r="T445" s="96"/>
      <c r="U445" s="79"/>
    </row>
    <row r="446" spans="1:25" x14ac:dyDescent="0.3">
      <c r="A446" s="21"/>
      <c r="B446" s="161"/>
      <c r="C446" s="161"/>
      <c r="D446" s="161"/>
      <c r="E446" s="162"/>
      <c r="F446" s="165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63"/>
      <c r="S446" s="140"/>
      <c r="T446" s="140"/>
      <c r="U446" s="79"/>
    </row>
    <row r="447" spans="1:25" x14ac:dyDescent="0.3">
      <c r="A447" s="21"/>
      <c r="B447" s="161"/>
      <c r="C447" s="161"/>
      <c r="D447" s="161"/>
      <c r="E447" s="162"/>
      <c r="F447" s="165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63"/>
      <c r="S447" s="140"/>
      <c r="T447" s="140"/>
      <c r="U447" s="79"/>
    </row>
    <row r="448" spans="1:25" x14ac:dyDescent="0.3">
      <c r="A448" s="21"/>
      <c r="B448" s="161"/>
      <c r="C448" s="161"/>
      <c r="D448" s="161"/>
      <c r="E448" s="162"/>
      <c r="F448" s="165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66"/>
      <c r="S448" s="140"/>
      <c r="T448" s="140"/>
      <c r="U448" s="79"/>
    </row>
    <row r="449" spans="1:25" x14ac:dyDescent="0.3">
      <c r="A449" s="21"/>
      <c r="B449" s="167"/>
      <c r="C449" s="167"/>
      <c r="D449" s="167"/>
      <c r="E449" s="162"/>
      <c r="F449" s="165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66"/>
      <c r="S449" s="140"/>
      <c r="T449" s="140"/>
      <c r="U449" s="79"/>
    </row>
    <row r="450" spans="1:25" x14ac:dyDescent="0.3">
      <c r="A450" s="21"/>
      <c r="B450" s="167"/>
      <c r="C450" s="167"/>
      <c r="D450" s="167"/>
      <c r="E450" s="162"/>
      <c r="F450" s="165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63"/>
      <c r="S450" s="140"/>
      <c r="T450" s="140"/>
      <c r="U450" s="79"/>
    </row>
    <row r="451" spans="1:25" x14ac:dyDescent="0.3">
      <c r="A451" s="21"/>
      <c r="B451" s="161"/>
      <c r="C451" s="161"/>
      <c r="D451" s="161"/>
      <c r="E451" s="162"/>
      <c r="F451" s="165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63"/>
      <c r="S451" s="140"/>
      <c r="T451" s="140"/>
      <c r="U451" s="79"/>
    </row>
    <row r="452" spans="1:25" ht="14.5" x14ac:dyDescent="0.35">
      <c r="A452" s="168"/>
      <c r="B452" s="162"/>
      <c r="C452" s="162"/>
      <c r="D452" s="162"/>
      <c r="E452" s="162"/>
      <c r="F452" s="169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84"/>
      <c r="S452" s="140"/>
      <c r="T452" s="141"/>
      <c r="U452" s="79"/>
    </row>
    <row r="453" spans="1:25" ht="14.5" x14ac:dyDescent="0.35">
      <c r="A453" s="149"/>
      <c r="B453" s="161"/>
      <c r="C453" s="170"/>
      <c r="D453" s="161"/>
      <c r="E453" s="162"/>
      <c r="F453" s="165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63"/>
      <c r="S453" s="140"/>
      <c r="T453" s="140"/>
      <c r="U453" s="82"/>
    </row>
    <row r="454" spans="1:25" x14ac:dyDescent="0.3">
      <c r="A454" s="171"/>
      <c r="B454" s="162"/>
      <c r="C454" s="162"/>
      <c r="D454" s="162"/>
      <c r="E454" s="162"/>
      <c r="F454" s="165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84"/>
      <c r="S454" s="140"/>
      <c r="U454" s="83"/>
    </row>
    <row r="455" spans="1:25" x14ac:dyDescent="0.3">
      <c r="A455" s="59"/>
      <c r="B455" s="172"/>
      <c r="C455" s="172"/>
      <c r="D455" s="150"/>
      <c r="E455" s="173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154"/>
      <c r="S455" s="79"/>
      <c r="V455" s="77" t="s">
        <v>50</v>
      </c>
      <c r="W455" s="77" t="s">
        <v>46</v>
      </c>
      <c r="X455" s="91" t="s">
        <v>51</v>
      </c>
    </row>
    <row r="456" spans="1:25" ht="14.5" x14ac:dyDescent="0.35">
      <c r="A456" s="125"/>
      <c r="B456" s="180"/>
      <c r="C456" s="172"/>
      <c r="D456" s="150"/>
      <c r="E456" s="173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154"/>
      <c r="S456" s="79"/>
      <c r="U456" s="78">
        <f>A456</f>
        <v>0</v>
      </c>
      <c r="V456" s="85">
        <f>IFERROR((B454/B453)*100,0)</f>
        <v>0</v>
      </c>
      <c r="W456" s="85">
        <f>IFERROR((C454/C453)*100,0)</f>
        <v>0</v>
      </c>
      <c r="X456" s="85">
        <f>IFERROR((D454/D453)*100,0)</f>
        <v>0</v>
      </c>
    </row>
    <row r="457" spans="1:25" ht="14.5" x14ac:dyDescent="0.35">
      <c r="A457" s="175"/>
      <c r="B457" s="176"/>
      <c r="C457" s="21"/>
      <c r="D457" s="177"/>
      <c r="E457" s="173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154"/>
      <c r="S457" s="79"/>
      <c r="U457" s="78"/>
      <c r="V457" s="85"/>
      <c r="W457" s="85"/>
      <c r="X457" s="85"/>
    </row>
    <row r="458" spans="1:25" x14ac:dyDescent="0.3">
      <c r="A458" s="21"/>
      <c r="B458" s="21"/>
      <c r="C458" s="21"/>
      <c r="D458" s="177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154"/>
      <c r="S458" s="79"/>
      <c r="U458" s="78"/>
      <c r="V458" s="85"/>
      <c r="W458" s="85"/>
      <c r="X458" s="85"/>
    </row>
    <row r="459" spans="1:25" x14ac:dyDescent="0.3">
      <c r="A459" s="63"/>
      <c r="B459" s="64"/>
      <c r="C459" s="64"/>
      <c r="D459" s="62"/>
      <c r="E459" s="69"/>
      <c r="U459" s="78">
        <f>A459</f>
        <v>0</v>
      </c>
      <c r="V459" s="85">
        <f>IFERROR(B454/(B446+B445)*100,0)</f>
        <v>0</v>
      </c>
      <c r="W459" s="85">
        <f>IFERROR(C454/(C446+C445)*100,0)</f>
        <v>0</v>
      </c>
      <c r="X459" s="85">
        <f>IFERROR(D454/(D446+D445)*100,0)</f>
        <v>0</v>
      </c>
    </row>
    <row r="460" spans="1:25" x14ac:dyDescent="0.3">
      <c r="U460" t="s">
        <v>48</v>
      </c>
      <c r="V460" s="86" t="e">
        <f>E455/E$15*100</f>
        <v>#DIV/0!</v>
      </c>
      <c r="W460" s="87"/>
      <c r="X460" s="73"/>
      <c r="Y460" s="88" t="e">
        <f>V460</f>
        <v>#DIV/0!</v>
      </c>
    </row>
    <row r="464" spans="1:25" x14ac:dyDescent="0.3">
      <c r="R464" s="75"/>
      <c r="S464" s="76"/>
      <c r="T464" s="139"/>
      <c r="U464" s="77"/>
      <c r="V464" s="77"/>
      <c r="X464" s="77"/>
    </row>
    <row r="465" spans="18:25" x14ac:dyDescent="0.3">
      <c r="R465" s="78"/>
      <c r="S465" s="79"/>
      <c r="T465" s="140"/>
      <c r="U465" s="79"/>
    </row>
    <row r="466" spans="18:25" x14ac:dyDescent="0.3">
      <c r="R466" s="78"/>
      <c r="S466" s="79"/>
      <c r="T466" s="140"/>
      <c r="U466" s="79"/>
    </row>
    <row r="467" spans="18:25" x14ac:dyDescent="0.3">
      <c r="R467" s="78"/>
      <c r="S467" s="79"/>
      <c r="T467" s="140"/>
      <c r="U467" s="79"/>
    </row>
    <row r="468" spans="18:25" x14ac:dyDescent="0.3">
      <c r="R468" s="78"/>
      <c r="S468" s="79"/>
      <c r="T468" s="140"/>
      <c r="U468" s="79"/>
    </row>
    <row r="469" spans="18:25" x14ac:dyDescent="0.3">
      <c r="R469" s="80"/>
      <c r="S469" s="79"/>
      <c r="T469" s="140"/>
      <c r="U469" s="79"/>
    </row>
    <row r="470" spans="18:25" x14ac:dyDescent="0.3">
      <c r="R470" s="80"/>
      <c r="S470" s="79"/>
      <c r="T470" s="140"/>
      <c r="U470" s="79"/>
    </row>
    <row r="471" spans="18:25" x14ac:dyDescent="0.3">
      <c r="R471" s="78"/>
      <c r="S471" s="79"/>
      <c r="T471" s="140"/>
      <c r="U471" s="79"/>
    </row>
    <row r="472" spans="18:25" x14ac:dyDescent="0.3">
      <c r="R472" s="78"/>
      <c r="S472" s="79"/>
      <c r="T472" s="140"/>
      <c r="U472" s="79"/>
    </row>
    <row r="473" spans="18:25" x14ac:dyDescent="0.3">
      <c r="R473" s="81"/>
      <c r="S473" s="79"/>
      <c r="T473" s="140"/>
      <c r="U473" s="79"/>
    </row>
    <row r="474" spans="18:25" x14ac:dyDescent="0.3">
      <c r="R474" s="78"/>
      <c r="S474" s="79"/>
      <c r="T474" s="140"/>
      <c r="U474" s="79"/>
    </row>
    <row r="475" spans="18:25" x14ac:dyDescent="0.3">
      <c r="R475" s="84"/>
      <c r="S475" s="79"/>
      <c r="T475" s="140"/>
      <c r="U475" s="79"/>
    </row>
    <row r="476" spans="18:25" x14ac:dyDescent="0.3">
      <c r="R476" s="95"/>
      <c r="S476" s="89"/>
      <c r="T476" s="142"/>
      <c r="U476" s="90"/>
    </row>
    <row r="477" spans="18:25" ht="14.5" x14ac:dyDescent="0.35">
      <c r="R477" s="95"/>
      <c r="S477" s="92"/>
      <c r="T477" s="143"/>
      <c r="U477" s="93"/>
    </row>
    <row r="478" spans="18:25" x14ac:dyDescent="0.3">
      <c r="S478" s="86"/>
      <c r="T478" s="142"/>
      <c r="U478" s="90"/>
      <c r="W478" s="88">
        <f>S478</f>
        <v>0</v>
      </c>
      <c r="Y478" s="88"/>
    </row>
  </sheetData>
  <mergeCells count="14">
    <mergeCell ref="G130:O140"/>
    <mergeCell ref="G148:O158"/>
    <mergeCell ref="G166:O176"/>
    <mergeCell ref="G184:O194"/>
    <mergeCell ref="A1:D1"/>
    <mergeCell ref="B3:F3"/>
    <mergeCell ref="G21:O31"/>
    <mergeCell ref="H3:J3"/>
    <mergeCell ref="H4:J4"/>
    <mergeCell ref="G40:O50"/>
    <mergeCell ref="G58:O68"/>
    <mergeCell ref="G76:O86"/>
    <mergeCell ref="G94:O104"/>
    <mergeCell ref="G112:O122"/>
  </mergeCells>
  <conditionalFormatting sqref="E33">
    <cfRule type="cellIs" dxfId="237" priority="229" operator="greaterThan">
      <formula>0.44</formula>
    </cfRule>
  </conditionalFormatting>
  <conditionalFormatting sqref="E34">
    <cfRule type="cellIs" dxfId="236" priority="230" operator="greaterThan">
      <formula>0.3</formula>
    </cfRule>
  </conditionalFormatting>
  <conditionalFormatting sqref="E52">
    <cfRule type="cellIs" dxfId="235" priority="17" operator="greaterThan">
      <formula>0.44</formula>
    </cfRule>
  </conditionalFormatting>
  <conditionalFormatting sqref="E53">
    <cfRule type="cellIs" dxfId="234" priority="18" operator="greaterThan">
      <formula>0.3</formula>
    </cfRule>
  </conditionalFormatting>
  <conditionalFormatting sqref="E70">
    <cfRule type="cellIs" dxfId="233" priority="15" operator="greaterThan">
      <formula>0.44</formula>
    </cfRule>
  </conditionalFormatting>
  <conditionalFormatting sqref="E71">
    <cfRule type="cellIs" dxfId="232" priority="16" operator="greaterThan">
      <formula>0.3</formula>
    </cfRule>
  </conditionalFormatting>
  <conditionalFormatting sqref="E88">
    <cfRule type="cellIs" dxfId="231" priority="13" operator="greaterThan">
      <formula>0.44</formula>
    </cfRule>
  </conditionalFormatting>
  <conditionalFormatting sqref="E89">
    <cfRule type="cellIs" dxfId="230" priority="14" operator="greaterThan">
      <formula>0.3</formula>
    </cfRule>
  </conditionalFormatting>
  <conditionalFormatting sqref="E106">
    <cfRule type="cellIs" dxfId="229" priority="11" operator="greaterThan">
      <formula>0.44</formula>
    </cfRule>
  </conditionalFormatting>
  <conditionalFormatting sqref="E107">
    <cfRule type="cellIs" dxfId="228" priority="12" operator="greaterThan">
      <formula>0.3</formula>
    </cfRule>
  </conditionalFormatting>
  <conditionalFormatting sqref="E124">
    <cfRule type="cellIs" dxfId="227" priority="9" operator="greaterThan">
      <formula>0.44</formula>
    </cfRule>
  </conditionalFormatting>
  <conditionalFormatting sqref="E125">
    <cfRule type="cellIs" dxfId="226" priority="10" operator="greaterThan">
      <formula>0.3</formula>
    </cfRule>
  </conditionalFormatting>
  <conditionalFormatting sqref="E142">
    <cfRule type="cellIs" dxfId="225" priority="7" operator="greaterThan">
      <formula>0.44</formula>
    </cfRule>
  </conditionalFormatting>
  <conditionalFormatting sqref="E143">
    <cfRule type="cellIs" dxfId="224" priority="8" operator="greaterThan">
      <formula>0.3</formula>
    </cfRule>
  </conditionalFormatting>
  <conditionalFormatting sqref="E160">
    <cfRule type="cellIs" dxfId="223" priority="5" operator="greaterThan">
      <formula>0.44</formula>
    </cfRule>
  </conditionalFormatting>
  <conditionalFormatting sqref="E161">
    <cfRule type="cellIs" dxfId="222" priority="6" operator="greaterThan">
      <formula>0.3</formula>
    </cfRule>
  </conditionalFormatting>
  <conditionalFormatting sqref="E178">
    <cfRule type="cellIs" dxfId="221" priority="3" operator="greaterThan">
      <formula>0.44</formula>
    </cfRule>
  </conditionalFormatting>
  <conditionalFormatting sqref="E179">
    <cfRule type="cellIs" dxfId="220" priority="4" operator="greaterThan">
      <formula>0.3</formula>
    </cfRule>
  </conditionalFormatting>
  <conditionalFormatting sqref="E196">
    <cfRule type="cellIs" dxfId="219" priority="1" operator="greaterThan">
      <formula>0.44</formula>
    </cfRule>
  </conditionalFormatting>
  <conditionalFormatting sqref="E197">
    <cfRule type="cellIs" dxfId="218" priority="2" operator="greaterThan">
      <formula>0.3</formula>
    </cfRule>
  </conditionalFormatting>
  <conditionalFormatting sqref="E216">
    <cfRule type="cellIs" dxfId="217" priority="116" operator="greaterThan">
      <formula>0.44</formula>
    </cfRule>
  </conditionalFormatting>
  <conditionalFormatting sqref="E217">
    <cfRule type="cellIs" dxfId="216" priority="32" operator="greaterThan">
      <formula>0.3</formula>
    </cfRule>
  </conditionalFormatting>
  <conditionalFormatting sqref="E236">
    <cfRule type="cellIs" dxfId="215" priority="110" operator="greaterThan">
      <formula>0.44</formula>
    </cfRule>
  </conditionalFormatting>
  <conditionalFormatting sqref="E237">
    <cfRule type="cellIs" dxfId="214" priority="31" operator="greaterThan">
      <formula>0.3</formula>
    </cfRule>
  </conditionalFormatting>
  <conditionalFormatting sqref="E256">
    <cfRule type="cellIs" dxfId="213" priority="104" operator="greaterThan">
      <formula>0.44</formula>
    </cfRule>
  </conditionalFormatting>
  <conditionalFormatting sqref="E257">
    <cfRule type="cellIs" dxfId="212" priority="30" operator="greaterThan">
      <formula>0.3</formula>
    </cfRule>
  </conditionalFormatting>
  <conditionalFormatting sqref="E276">
    <cfRule type="cellIs" dxfId="211" priority="98" operator="greaterThan">
      <formula>0.44</formula>
    </cfRule>
  </conditionalFormatting>
  <conditionalFormatting sqref="E277">
    <cfRule type="cellIs" dxfId="210" priority="29" operator="greaterThan">
      <formula>0.3</formula>
    </cfRule>
  </conditionalFormatting>
  <conditionalFormatting sqref="E296">
    <cfRule type="cellIs" dxfId="209" priority="92" operator="greaterThan">
      <formula>0.44</formula>
    </cfRule>
  </conditionalFormatting>
  <conditionalFormatting sqref="E297">
    <cfRule type="cellIs" dxfId="208" priority="28" operator="greaterThan">
      <formula>0.3</formula>
    </cfRule>
  </conditionalFormatting>
  <conditionalFormatting sqref="E316">
    <cfRule type="cellIs" dxfId="207" priority="86" operator="greaterThan">
      <formula>0.44</formula>
    </cfRule>
  </conditionalFormatting>
  <conditionalFormatting sqref="E317">
    <cfRule type="cellIs" dxfId="206" priority="27" operator="greaterThan">
      <formula>0.3</formula>
    </cfRule>
  </conditionalFormatting>
  <conditionalFormatting sqref="E336">
    <cfRule type="cellIs" dxfId="205" priority="80" operator="greaterThan">
      <formula>0.44</formula>
    </cfRule>
  </conditionalFormatting>
  <conditionalFormatting sqref="E337">
    <cfRule type="cellIs" dxfId="204" priority="26" operator="greaterThan">
      <formula>0.3</formula>
    </cfRule>
  </conditionalFormatting>
  <conditionalFormatting sqref="E356">
    <cfRule type="cellIs" dxfId="203" priority="74" operator="greaterThan">
      <formula>0.44</formula>
    </cfRule>
  </conditionalFormatting>
  <conditionalFormatting sqref="E357">
    <cfRule type="cellIs" dxfId="202" priority="25" operator="greaterThan">
      <formula>0.3</formula>
    </cfRule>
  </conditionalFormatting>
  <conditionalFormatting sqref="E376">
    <cfRule type="cellIs" dxfId="201" priority="68" operator="greaterThan">
      <formula>0.44</formula>
    </cfRule>
  </conditionalFormatting>
  <conditionalFormatting sqref="E377">
    <cfRule type="cellIs" dxfId="200" priority="24" operator="greaterThan">
      <formula>0.3</formula>
    </cfRule>
  </conditionalFormatting>
  <conditionalFormatting sqref="E396">
    <cfRule type="cellIs" dxfId="199" priority="62" operator="greaterThan">
      <formula>0.44</formula>
    </cfRule>
  </conditionalFormatting>
  <conditionalFormatting sqref="E397">
    <cfRule type="cellIs" dxfId="198" priority="23" operator="greaterThan">
      <formula>0.3</formula>
    </cfRule>
  </conditionalFormatting>
  <conditionalFormatting sqref="E416">
    <cfRule type="cellIs" dxfId="197" priority="56" operator="greaterThan">
      <formula>0.44</formula>
    </cfRule>
  </conditionalFormatting>
  <conditionalFormatting sqref="E417">
    <cfRule type="cellIs" dxfId="196" priority="22" operator="greaterThan">
      <formula>0.3</formula>
    </cfRule>
  </conditionalFormatting>
  <conditionalFormatting sqref="E436">
    <cfRule type="cellIs" dxfId="195" priority="50" operator="greaterThan">
      <formula>0.44</formula>
    </cfRule>
  </conditionalFormatting>
  <conditionalFormatting sqref="E437">
    <cfRule type="cellIs" dxfId="194" priority="21" operator="greaterThan">
      <formula>0.3</formula>
    </cfRule>
  </conditionalFormatting>
  <conditionalFormatting sqref="E456">
    <cfRule type="cellIs" dxfId="193" priority="44" operator="greaterThan">
      <formula>0.44</formula>
    </cfRule>
  </conditionalFormatting>
  <conditionalFormatting sqref="E457">
    <cfRule type="cellIs" dxfId="192" priority="19" operator="greaterThan">
      <formula>0.3</formula>
    </cfRule>
  </conditionalFormatting>
  <conditionalFormatting sqref="S21:S31">
    <cfRule type="cellIs" dxfId="191" priority="512" operator="equal">
      <formula>0</formula>
    </cfRule>
    <cfRule type="cellIs" priority="513" operator="greaterThan">
      <formula>0</formula>
    </cfRule>
    <cfRule type="colorScale" priority="514">
      <colorScale>
        <cfvo type="min"/>
        <cfvo type="max"/>
        <color rgb="FFFCFCFF"/>
        <color rgb="FF63BE7B"/>
      </colorScale>
    </cfRule>
    <cfRule type="uniqueValues" dxfId="190" priority="515"/>
  </conditionalFormatting>
  <conditionalFormatting sqref="S40:S50">
    <cfRule type="cellIs" dxfId="189" priority="172" operator="equal">
      <formula>0</formula>
    </cfRule>
    <cfRule type="cellIs" priority="173" operator="greaterThan">
      <formula>0</formula>
    </cfRule>
    <cfRule type="colorScale" priority="174">
      <colorScale>
        <cfvo type="min"/>
        <cfvo type="max"/>
        <color rgb="FFFCFCFF"/>
        <color rgb="FF63BE7B"/>
      </colorScale>
    </cfRule>
    <cfRule type="uniqueValues" dxfId="188" priority="175"/>
  </conditionalFormatting>
  <conditionalFormatting sqref="S58:S68">
    <cfRule type="cellIs" dxfId="187" priority="166" operator="equal">
      <formula>0</formula>
    </cfRule>
    <cfRule type="cellIs" priority="167" operator="greaterThan">
      <formula>0</formula>
    </cfRule>
    <cfRule type="colorScale" priority="168">
      <colorScale>
        <cfvo type="min"/>
        <cfvo type="max"/>
        <color rgb="FFFCFCFF"/>
        <color rgb="FF63BE7B"/>
      </colorScale>
    </cfRule>
    <cfRule type="uniqueValues" dxfId="186" priority="169"/>
  </conditionalFormatting>
  <conditionalFormatting sqref="S76:S86">
    <cfRule type="cellIs" dxfId="185" priority="160" operator="equal">
      <formula>0</formula>
    </cfRule>
    <cfRule type="cellIs" priority="161" operator="greaterThan">
      <formula>0</formula>
    </cfRule>
    <cfRule type="colorScale" priority="162">
      <colorScale>
        <cfvo type="min"/>
        <cfvo type="max"/>
        <color rgb="FFFCFCFF"/>
        <color rgb="FF63BE7B"/>
      </colorScale>
    </cfRule>
    <cfRule type="uniqueValues" dxfId="184" priority="163"/>
  </conditionalFormatting>
  <conditionalFormatting sqref="S94:S104">
    <cfRule type="cellIs" dxfId="183" priority="154" operator="equal">
      <formula>0</formula>
    </cfRule>
    <cfRule type="cellIs" priority="155" operator="greaterThan">
      <formula>0</formula>
    </cfRule>
    <cfRule type="colorScale" priority="156">
      <colorScale>
        <cfvo type="min"/>
        <cfvo type="max"/>
        <color rgb="FFFCFCFF"/>
        <color rgb="FF63BE7B"/>
      </colorScale>
    </cfRule>
    <cfRule type="uniqueValues" dxfId="182" priority="157"/>
  </conditionalFormatting>
  <conditionalFormatting sqref="S112:S122">
    <cfRule type="cellIs" dxfId="181" priority="148" operator="equal">
      <formula>0</formula>
    </cfRule>
    <cfRule type="cellIs" priority="149" operator="greaterThan">
      <formula>0</formula>
    </cfRule>
    <cfRule type="colorScale" priority="150">
      <colorScale>
        <cfvo type="min"/>
        <cfvo type="max"/>
        <color rgb="FFFCFCFF"/>
        <color rgb="FF63BE7B"/>
      </colorScale>
    </cfRule>
    <cfRule type="uniqueValues" dxfId="180" priority="151"/>
  </conditionalFormatting>
  <conditionalFormatting sqref="S130:S140">
    <cfRule type="cellIs" dxfId="179" priority="142" operator="equal">
      <formula>0</formula>
    </cfRule>
    <cfRule type="cellIs" priority="143" operator="greaterThan">
      <formula>0</formula>
    </cfRule>
    <cfRule type="colorScale" priority="144">
      <colorScale>
        <cfvo type="min"/>
        <cfvo type="max"/>
        <color rgb="FFFCFCFF"/>
        <color rgb="FF63BE7B"/>
      </colorScale>
    </cfRule>
    <cfRule type="uniqueValues" dxfId="178" priority="145"/>
  </conditionalFormatting>
  <conditionalFormatting sqref="S148:S158">
    <cfRule type="cellIs" dxfId="177" priority="136" operator="equal">
      <formula>0</formula>
    </cfRule>
    <cfRule type="cellIs" priority="137" operator="greaterThan">
      <formula>0</formula>
    </cfRule>
    <cfRule type="colorScale" priority="138">
      <colorScale>
        <cfvo type="min"/>
        <cfvo type="max"/>
        <color rgb="FFFCFCFF"/>
        <color rgb="FF63BE7B"/>
      </colorScale>
    </cfRule>
    <cfRule type="uniqueValues" dxfId="176" priority="139"/>
  </conditionalFormatting>
  <conditionalFormatting sqref="S166:S176">
    <cfRule type="cellIs" dxfId="175" priority="130" operator="equal">
      <formula>0</formula>
    </cfRule>
    <cfRule type="cellIs" priority="131" operator="greaterThan">
      <formula>0</formula>
    </cfRule>
    <cfRule type="colorScale" priority="132">
      <colorScale>
        <cfvo type="min"/>
        <cfvo type="max"/>
        <color rgb="FFFCFCFF"/>
        <color rgb="FF63BE7B"/>
      </colorScale>
    </cfRule>
    <cfRule type="uniqueValues" dxfId="174" priority="133"/>
  </conditionalFormatting>
  <conditionalFormatting sqref="S184:S194">
    <cfRule type="cellIs" dxfId="173" priority="124" operator="equal">
      <formula>0</formula>
    </cfRule>
    <cfRule type="cellIs" priority="125" operator="greaterThan">
      <formula>0</formula>
    </cfRule>
    <cfRule type="colorScale" priority="126">
      <colorScale>
        <cfvo type="min"/>
        <cfvo type="max"/>
        <color rgb="FFFCFCFF"/>
        <color rgb="FF63BE7B"/>
      </colorScale>
    </cfRule>
    <cfRule type="uniqueValues" dxfId="172" priority="127"/>
  </conditionalFormatting>
  <conditionalFormatting sqref="S205:S214">
    <cfRule type="cellIs" dxfId="171" priority="118" operator="equal">
      <formula>0</formula>
    </cfRule>
    <cfRule type="cellIs" priority="119" operator="greaterThan">
      <formula>0</formula>
    </cfRule>
    <cfRule type="colorScale" priority="120">
      <colorScale>
        <cfvo type="min"/>
        <cfvo type="max"/>
        <color rgb="FFFCFCFF"/>
        <color rgb="FF63BE7B"/>
      </colorScale>
    </cfRule>
    <cfRule type="uniqueValues" dxfId="170" priority="121"/>
  </conditionalFormatting>
  <conditionalFormatting sqref="S225:S234">
    <cfRule type="cellIs" dxfId="169" priority="112" operator="equal">
      <formula>0</formula>
    </cfRule>
    <cfRule type="cellIs" priority="113" operator="greaterThan">
      <formula>0</formula>
    </cfRule>
    <cfRule type="colorScale" priority="114">
      <colorScale>
        <cfvo type="min"/>
        <cfvo type="max"/>
        <color rgb="FFFCFCFF"/>
        <color rgb="FF63BE7B"/>
      </colorScale>
    </cfRule>
    <cfRule type="uniqueValues" dxfId="168" priority="115"/>
  </conditionalFormatting>
  <conditionalFormatting sqref="S245:S254">
    <cfRule type="cellIs" dxfId="167" priority="106" operator="equal">
      <formula>0</formula>
    </cfRule>
    <cfRule type="cellIs" priority="107" operator="greaterThan">
      <formula>0</formula>
    </cfRule>
    <cfRule type="colorScale" priority="108">
      <colorScale>
        <cfvo type="min"/>
        <cfvo type="max"/>
        <color rgb="FFFCFCFF"/>
        <color rgb="FF63BE7B"/>
      </colorScale>
    </cfRule>
    <cfRule type="uniqueValues" dxfId="166" priority="109"/>
  </conditionalFormatting>
  <conditionalFormatting sqref="S265:S274">
    <cfRule type="cellIs" dxfId="165" priority="100" operator="equal">
      <formula>0</formula>
    </cfRule>
    <cfRule type="cellIs" priority="101" operator="greaterThan">
      <formula>0</formula>
    </cfRule>
    <cfRule type="colorScale" priority="102">
      <colorScale>
        <cfvo type="min"/>
        <cfvo type="max"/>
        <color rgb="FFFCFCFF"/>
        <color rgb="FF63BE7B"/>
      </colorScale>
    </cfRule>
    <cfRule type="uniqueValues" dxfId="164" priority="103"/>
  </conditionalFormatting>
  <conditionalFormatting sqref="S285:S294">
    <cfRule type="cellIs" dxfId="163" priority="94" operator="equal">
      <formula>0</formula>
    </cfRule>
    <cfRule type="cellIs" priority="95" operator="greaterThan">
      <formula>0</formula>
    </cfRule>
    <cfRule type="colorScale" priority="96">
      <colorScale>
        <cfvo type="min"/>
        <cfvo type="max"/>
        <color rgb="FFFCFCFF"/>
        <color rgb="FF63BE7B"/>
      </colorScale>
    </cfRule>
    <cfRule type="uniqueValues" dxfId="162" priority="97"/>
  </conditionalFormatting>
  <conditionalFormatting sqref="S305:S314">
    <cfRule type="cellIs" dxfId="161" priority="88" operator="equal">
      <formula>0</formula>
    </cfRule>
    <cfRule type="cellIs" priority="89" operator="greaterThan">
      <formula>0</formula>
    </cfRule>
    <cfRule type="colorScale" priority="90">
      <colorScale>
        <cfvo type="min"/>
        <cfvo type="max"/>
        <color rgb="FFFCFCFF"/>
        <color rgb="FF63BE7B"/>
      </colorScale>
    </cfRule>
    <cfRule type="uniqueValues" dxfId="160" priority="91"/>
  </conditionalFormatting>
  <conditionalFormatting sqref="S325:S334">
    <cfRule type="cellIs" dxfId="159" priority="82" operator="equal">
      <formula>0</formula>
    </cfRule>
    <cfRule type="cellIs" priority="83" operator="greaterThan">
      <formula>0</formula>
    </cfRule>
    <cfRule type="colorScale" priority="84">
      <colorScale>
        <cfvo type="min"/>
        <cfvo type="max"/>
        <color rgb="FFFCFCFF"/>
        <color rgb="FF63BE7B"/>
      </colorScale>
    </cfRule>
    <cfRule type="uniqueValues" dxfId="158" priority="85"/>
  </conditionalFormatting>
  <conditionalFormatting sqref="S345:S354">
    <cfRule type="cellIs" dxfId="157" priority="76" operator="equal">
      <formula>0</formula>
    </cfRule>
    <cfRule type="cellIs" priority="77" operator="greaterThan">
      <formula>0</formula>
    </cfRule>
    <cfRule type="colorScale" priority="78">
      <colorScale>
        <cfvo type="min"/>
        <cfvo type="max"/>
        <color rgb="FFFCFCFF"/>
        <color rgb="FF63BE7B"/>
      </colorScale>
    </cfRule>
    <cfRule type="uniqueValues" dxfId="156" priority="79"/>
  </conditionalFormatting>
  <conditionalFormatting sqref="S365:S374">
    <cfRule type="cellIs" dxfId="155" priority="70" operator="equal">
      <formula>0</formula>
    </cfRule>
    <cfRule type="cellIs" priority="71" operator="greaterThan">
      <formula>0</formula>
    </cfRule>
    <cfRule type="colorScale" priority="72">
      <colorScale>
        <cfvo type="min"/>
        <cfvo type="max"/>
        <color rgb="FFFCFCFF"/>
        <color rgb="FF63BE7B"/>
      </colorScale>
    </cfRule>
    <cfRule type="uniqueValues" dxfId="154" priority="73"/>
  </conditionalFormatting>
  <conditionalFormatting sqref="S385:S394">
    <cfRule type="cellIs" dxfId="153" priority="64" operator="equal">
      <formula>0</formula>
    </cfRule>
    <cfRule type="cellIs" priority="65" operator="greaterThan">
      <formula>0</formula>
    </cfRule>
    <cfRule type="colorScale" priority="66">
      <colorScale>
        <cfvo type="min"/>
        <cfvo type="max"/>
        <color rgb="FFFCFCFF"/>
        <color rgb="FF63BE7B"/>
      </colorScale>
    </cfRule>
    <cfRule type="uniqueValues" dxfId="152" priority="67"/>
  </conditionalFormatting>
  <conditionalFormatting sqref="S405:S414">
    <cfRule type="cellIs" dxfId="151" priority="58" operator="equal">
      <formula>0</formula>
    </cfRule>
    <cfRule type="cellIs" priority="59" operator="greaterThan">
      <formula>0</formula>
    </cfRule>
    <cfRule type="colorScale" priority="60">
      <colorScale>
        <cfvo type="min"/>
        <cfvo type="max"/>
        <color rgb="FFFCFCFF"/>
        <color rgb="FF63BE7B"/>
      </colorScale>
    </cfRule>
    <cfRule type="uniqueValues" dxfId="150" priority="61"/>
  </conditionalFormatting>
  <conditionalFormatting sqref="S425:S434">
    <cfRule type="cellIs" dxfId="149" priority="52" operator="equal">
      <formula>0</formula>
    </cfRule>
    <cfRule type="cellIs" priority="53" operator="greaterThan">
      <formula>0</formula>
    </cfRule>
    <cfRule type="colorScale" priority="54">
      <colorScale>
        <cfvo type="min"/>
        <cfvo type="max"/>
        <color rgb="FFFCFCFF"/>
        <color rgb="FF63BE7B"/>
      </colorScale>
    </cfRule>
    <cfRule type="uniqueValues" dxfId="148" priority="55"/>
  </conditionalFormatting>
  <conditionalFormatting sqref="S445:S454">
    <cfRule type="cellIs" dxfId="147" priority="46" operator="equal">
      <formula>0</formula>
    </cfRule>
    <cfRule type="cellIs" priority="47" operator="greaterThan">
      <formula>0</formula>
    </cfRule>
    <cfRule type="colorScale" priority="48">
      <colorScale>
        <cfvo type="min"/>
        <cfvo type="max"/>
        <color rgb="FFFCFCFF"/>
        <color rgb="FF63BE7B"/>
      </colorScale>
    </cfRule>
    <cfRule type="uniqueValues" dxfId="146" priority="49"/>
  </conditionalFormatting>
  <conditionalFormatting sqref="V17">
    <cfRule type="uniqueValues" dxfId="145" priority="503"/>
  </conditionalFormatting>
  <conditionalFormatting sqref="V34:V36">
    <cfRule type="cellIs" dxfId="144" priority="504" operator="lessThanOrEqual">
      <formula>70</formula>
    </cfRule>
    <cfRule type="cellIs" dxfId="143" priority="505" operator="greaterThan">
      <formula>70</formula>
    </cfRule>
  </conditionalFormatting>
  <conditionalFormatting sqref="V54">
    <cfRule type="cellIs" dxfId="142" priority="492" operator="lessThanOrEqual">
      <formula>70</formula>
    </cfRule>
    <cfRule type="cellIs" dxfId="141" priority="493" operator="greaterThan">
      <formula>70</formula>
    </cfRule>
  </conditionalFormatting>
  <conditionalFormatting sqref="V72">
    <cfRule type="cellIs" dxfId="140" priority="481" operator="lessThanOrEqual">
      <formula>70</formula>
    </cfRule>
    <cfRule type="cellIs" dxfId="139" priority="482" operator="greaterThan">
      <formula>70</formula>
    </cfRule>
  </conditionalFormatting>
  <conditionalFormatting sqref="V90">
    <cfRule type="cellIs" dxfId="138" priority="470" operator="lessThanOrEqual">
      <formula>70</formula>
    </cfRule>
    <cfRule type="cellIs" dxfId="137" priority="471" operator="greaterThan">
      <formula>70</formula>
    </cfRule>
  </conditionalFormatting>
  <conditionalFormatting sqref="V108">
    <cfRule type="cellIs" dxfId="136" priority="459" operator="lessThanOrEqual">
      <formula>70</formula>
    </cfRule>
    <cfRule type="cellIs" dxfId="135" priority="460" operator="greaterThan">
      <formula>70</formula>
    </cfRule>
  </conditionalFormatting>
  <conditionalFormatting sqref="V126">
    <cfRule type="cellIs" dxfId="134" priority="448" operator="lessThanOrEqual">
      <formula>70</formula>
    </cfRule>
    <cfRule type="cellIs" dxfId="133" priority="449" operator="greaterThan">
      <formula>70</formula>
    </cfRule>
  </conditionalFormatting>
  <conditionalFormatting sqref="V144">
    <cfRule type="cellIs" dxfId="132" priority="437" operator="lessThanOrEqual">
      <formula>70</formula>
    </cfRule>
    <cfRule type="cellIs" dxfId="131" priority="438" operator="greaterThan">
      <formula>70</formula>
    </cfRule>
  </conditionalFormatting>
  <conditionalFormatting sqref="V162">
    <cfRule type="cellIs" dxfId="130" priority="426" operator="lessThanOrEqual">
      <formula>70</formula>
    </cfRule>
    <cfRule type="cellIs" dxfId="129" priority="427" operator="greaterThan">
      <formula>70</formula>
    </cfRule>
  </conditionalFormatting>
  <conditionalFormatting sqref="V180">
    <cfRule type="cellIs" dxfId="128" priority="415" operator="lessThanOrEqual">
      <formula>70</formula>
    </cfRule>
    <cfRule type="cellIs" dxfId="127" priority="416" operator="greaterThan">
      <formula>70</formula>
    </cfRule>
  </conditionalFormatting>
  <conditionalFormatting sqref="V200">
    <cfRule type="cellIs" dxfId="126" priority="404" operator="lessThanOrEqual">
      <formula>70</formula>
    </cfRule>
    <cfRule type="cellIs" dxfId="125" priority="405" operator="greaterThan">
      <formula>70</formula>
    </cfRule>
  </conditionalFormatting>
  <conditionalFormatting sqref="V220">
    <cfRule type="cellIs" dxfId="124" priority="393" operator="lessThanOrEqual">
      <formula>70</formula>
    </cfRule>
    <cfRule type="cellIs" dxfId="123" priority="394" operator="greaterThan">
      <formula>70</formula>
    </cfRule>
  </conditionalFormatting>
  <conditionalFormatting sqref="V240">
    <cfRule type="cellIs" dxfId="122" priority="382" operator="lessThanOrEqual">
      <formula>70</formula>
    </cfRule>
    <cfRule type="cellIs" dxfId="121" priority="383" operator="greaterThan">
      <formula>70</formula>
    </cfRule>
  </conditionalFormatting>
  <conditionalFormatting sqref="V260">
    <cfRule type="cellIs" dxfId="120" priority="371" operator="lessThanOrEqual">
      <formula>70</formula>
    </cfRule>
    <cfRule type="cellIs" dxfId="119" priority="372" operator="greaterThan">
      <formula>70</formula>
    </cfRule>
  </conditionalFormatting>
  <conditionalFormatting sqref="V280">
    <cfRule type="cellIs" dxfId="118" priority="360" operator="lessThanOrEqual">
      <formula>70</formula>
    </cfRule>
    <cfRule type="cellIs" dxfId="117" priority="361" operator="greaterThan">
      <formula>70</formula>
    </cfRule>
  </conditionalFormatting>
  <conditionalFormatting sqref="V300">
    <cfRule type="cellIs" dxfId="116" priority="349" operator="lessThanOrEqual">
      <formula>70</formula>
    </cfRule>
    <cfRule type="cellIs" dxfId="115" priority="350" operator="greaterThan">
      <formula>70</formula>
    </cfRule>
  </conditionalFormatting>
  <conditionalFormatting sqref="V320">
    <cfRule type="cellIs" dxfId="114" priority="338" operator="lessThanOrEqual">
      <formula>70</formula>
    </cfRule>
    <cfRule type="cellIs" dxfId="113" priority="339" operator="greaterThan">
      <formula>70</formula>
    </cfRule>
  </conditionalFormatting>
  <conditionalFormatting sqref="V340">
    <cfRule type="cellIs" dxfId="112" priority="327" operator="lessThanOrEqual">
      <formula>70</formula>
    </cfRule>
    <cfRule type="cellIs" dxfId="111" priority="328" operator="greaterThan">
      <formula>70</formula>
    </cfRule>
  </conditionalFormatting>
  <conditionalFormatting sqref="V360">
    <cfRule type="cellIs" dxfId="110" priority="316" operator="lessThanOrEqual">
      <formula>70</formula>
    </cfRule>
    <cfRule type="cellIs" dxfId="109" priority="317" operator="greaterThan">
      <formula>70</formula>
    </cfRule>
  </conditionalFormatting>
  <conditionalFormatting sqref="V380">
    <cfRule type="cellIs" dxfId="108" priority="305" operator="lessThanOrEqual">
      <formula>70</formula>
    </cfRule>
    <cfRule type="cellIs" dxfId="107" priority="306" operator="greaterThan">
      <formula>70</formula>
    </cfRule>
  </conditionalFormatting>
  <conditionalFormatting sqref="V400">
    <cfRule type="cellIs" dxfId="106" priority="294" operator="lessThanOrEqual">
      <formula>70</formula>
    </cfRule>
    <cfRule type="cellIs" dxfId="105" priority="295" operator="greaterThan">
      <formula>70</formula>
    </cfRule>
  </conditionalFormatting>
  <conditionalFormatting sqref="V420">
    <cfRule type="cellIs" dxfId="104" priority="283" operator="lessThanOrEqual">
      <formula>70</formula>
    </cfRule>
    <cfRule type="cellIs" dxfId="103" priority="284" operator="greaterThan">
      <formula>70</formula>
    </cfRule>
  </conditionalFormatting>
  <conditionalFormatting sqref="V440">
    <cfRule type="cellIs" dxfId="102" priority="272" operator="lessThanOrEqual">
      <formula>70</formula>
    </cfRule>
    <cfRule type="cellIs" dxfId="101" priority="273" operator="greaterThan">
      <formula>70</formula>
    </cfRule>
  </conditionalFormatting>
  <conditionalFormatting sqref="V460">
    <cfRule type="cellIs" dxfId="100" priority="261" operator="lessThanOrEqual">
      <formula>70</formula>
    </cfRule>
    <cfRule type="cellIs" dxfId="99" priority="262" operator="greaterThan">
      <formula>70</formula>
    </cfRule>
  </conditionalFormatting>
  <conditionalFormatting sqref="V32:X32">
    <cfRule type="cellIs" dxfId="98" priority="496" stopIfTrue="1" operator="equal">
      <formula>0</formula>
    </cfRule>
    <cfRule type="cellIs" dxfId="97" priority="497" operator="notEqual">
      <formula>44</formula>
    </cfRule>
    <cfRule type="cellIs" dxfId="96" priority="498" operator="equal">
      <formula>44</formula>
    </cfRule>
  </conditionalFormatting>
  <conditionalFormatting sqref="V33:X33">
    <cfRule type="cellIs" dxfId="95" priority="506" operator="lessThanOrEqual">
      <formula>30</formula>
    </cfRule>
    <cfRule type="cellIs" dxfId="94" priority="507" operator="greaterThan">
      <formula>30</formula>
    </cfRule>
  </conditionalFormatting>
  <conditionalFormatting sqref="V52:X53">
    <cfRule type="cellIs" dxfId="93" priority="485" stopIfTrue="1" operator="equal">
      <formula>0</formula>
    </cfRule>
    <cfRule type="cellIs" dxfId="92" priority="486" operator="notEqual">
      <formula>44</formula>
    </cfRule>
    <cfRule type="cellIs" dxfId="91" priority="487" operator="equal">
      <formula>44</formula>
    </cfRule>
  </conditionalFormatting>
  <conditionalFormatting sqref="V70:X71">
    <cfRule type="cellIs" dxfId="90" priority="474" stopIfTrue="1" operator="equal">
      <formula>0</formula>
    </cfRule>
    <cfRule type="cellIs" dxfId="89" priority="475" operator="notEqual">
      <formula>44</formula>
    </cfRule>
    <cfRule type="cellIs" dxfId="88" priority="476" operator="equal">
      <formula>44</formula>
    </cfRule>
  </conditionalFormatting>
  <conditionalFormatting sqref="V88:X89">
    <cfRule type="cellIs" dxfId="87" priority="463" stopIfTrue="1" operator="equal">
      <formula>0</formula>
    </cfRule>
    <cfRule type="cellIs" dxfId="86" priority="464" operator="notEqual">
      <formula>44</formula>
    </cfRule>
    <cfRule type="cellIs" dxfId="85" priority="465" operator="equal">
      <formula>44</formula>
    </cfRule>
  </conditionalFormatting>
  <conditionalFormatting sqref="V106:X107">
    <cfRule type="cellIs" dxfId="84" priority="452" stopIfTrue="1" operator="equal">
      <formula>0</formula>
    </cfRule>
    <cfRule type="cellIs" dxfId="83" priority="453" operator="notEqual">
      <formula>44</formula>
    </cfRule>
    <cfRule type="cellIs" dxfId="82" priority="454" operator="equal">
      <formula>44</formula>
    </cfRule>
  </conditionalFormatting>
  <conditionalFormatting sqref="V124:X125">
    <cfRule type="cellIs" dxfId="81" priority="441" stopIfTrue="1" operator="equal">
      <formula>0</formula>
    </cfRule>
    <cfRule type="cellIs" dxfId="80" priority="442" operator="notEqual">
      <formula>44</formula>
    </cfRule>
    <cfRule type="cellIs" dxfId="79" priority="443" operator="equal">
      <formula>44</formula>
    </cfRule>
  </conditionalFormatting>
  <conditionalFormatting sqref="V142:X143">
    <cfRule type="cellIs" dxfId="78" priority="430" stopIfTrue="1" operator="equal">
      <formula>0</formula>
    </cfRule>
    <cfRule type="cellIs" dxfId="77" priority="431" operator="notEqual">
      <formula>44</formula>
    </cfRule>
    <cfRule type="cellIs" dxfId="76" priority="432" operator="equal">
      <formula>44</formula>
    </cfRule>
  </conditionalFormatting>
  <conditionalFormatting sqref="V160:X161">
    <cfRule type="cellIs" dxfId="75" priority="419" stopIfTrue="1" operator="equal">
      <formula>0</formula>
    </cfRule>
    <cfRule type="cellIs" dxfId="74" priority="420" operator="notEqual">
      <formula>44</formula>
    </cfRule>
    <cfRule type="cellIs" dxfId="73" priority="421" operator="equal">
      <formula>44</formula>
    </cfRule>
  </conditionalFormatting>
  <conditionalFormatting sqref="V178:X179">
    <cfRule type="cellIs" dxfId="72" priority="408" stopIfTrue="1" operator="equal">
      <formula>0</formula>
    </cfRule>
    <cfRule type="cellIs" dxfId="71" priority="409" operator="notEqual">
      <formula>44</formula>
    </cfRule>
    <cfRule type="cellIs" dxfId="70" priority="410" operator="equal">
      <formula>44</formula>
    </cfRule>
  </conditionalFormatting>
  <conditionalFormatting sqref="V196:X198">
    <cfRule type="cellIs" dxfId="69" priority="397" stopIfTrue="1" operator="equal">
      <formula>0</formula>
    </cfRule>
    <cfRule type="cellIs" dxfId="68" priority="398" operator="notEqual">
      <formula>44</formula>
    </cfRule>
    <cfRule type="cellIs" dxfId="67" priority="399" operator="equal">
      <formula>44</formula>
    </cfRule>
  </conditionalFormatting>
  <conditionalFormatting sqref="V199:X199">
    <cfRule type="cellIs" dxfId="66" priority="406" operator="lessThanOrEqual">
      <formula>30</formula>
    </cfRule>
    <cfRule type="cellIs" dxfId="65" priority="407" operator="greaterThan">
      <formula>30</formula>
    </cfRule>
  </conditionalFormatting>
  <conditionalFormatting sqref="V216:X218">
    <cfRule type="cellIs" dxfId="64" priority="386" stopIfTrue="1" operator="equal">
      <formula>0</formula>
    </cfRule>
    <cfRule type="cellIs" dxfId="63" priority="387" operator="notEqual">
      <formula>44</formula>
    </cfRule>
    <cfRule type="cellIs" dxfId="62" priority="388" operator="equal">
      <formula>44</formula>
    </cfRule>
  </conditionalFormatting>
  <conditionalFormatting sqref="V219:X219">
    <cfRule type="cellIs" dxfId="61" priority="395" operator="lessThanOrEqual">
      <formula>30</formula>
    </cfRule>
    <cfRule type="cellIs" dxfId="60" priority="396" operator="greaterThan">
      <formula>30</formula>
    </cfRule>
  </conditionalFormatting>
  <conditionalFormatting sqref="V236:X238">
    <cfRule type="cellIs" dxfId="59" priority="375" stopIfTrue="1" operator="equal">
      <formula>0</formula>
    </cfRule>
    <cfRule type="cellIs" dxfId="58" priority="376" operator="notEqual">
      <formula>44</formula>
    </cfRule>
    <cfRule type="cellIs" dxfId="57" priority="377" operator="equal">
      <formula>44</formula>
    </cfRule>
  </conditionalFormatting>
  <conditionalFormatting sqref="V239:X239">
    <cfRule type="cellIs" dxfId="56" priority="384" operator="lessThanOrEqual">
      <formula>30</formula>
    </cfRule>
    <cfRule type="cellIs" dxfId="55" priority="385" operator="greaterThan">
      <formula>30</formula>
    </cfRule>
  </conditionalFormatting>
  <conditionalFormatting sqref="V256:X258">
    <cfRule type="cellIs" dxfId="54" priority="364" stopIfTrue="1" operator="equal">
      <formula>0</formula>
    </cfRule>
    <cfRule type="cellIs" dxfId="53" priority="365" operator="notEqual">
      <formula>44</formula>
    </cfRule>
    <cfRule type="cellIs" dxfId="52" priority="366" operator="equal">
      <formula>44</formula>
    </cfRule>
  </conditionalFormatting>
  <conditionalFormatting sqref="V259:X259">
    <cfRule type="cellIs" dxfId="51" priority="373" operator="lessThanOrEqual">
      <formula>30</formula>
    </cfRule>
    <cfRule type="cellIs" dxfId="50" priority="374" operator="greaterThan">
      <formula>30</formula>
    </cfRule>
  </conditionalFormatting>
  <conditionalFormatting sqref="V276:X278">
    <cfRule type="cellIs" dxfId="49" priority="353" stopIfTrue="1" operator="equal">
      <formula>0</formula>
    </cfRule>
    <cfRule type="cellIs" dxfId="48" priority="354" operator="notEqual">
      <formula>44</formula>
    </cfRule>
    <cfRule type="cellIs" dxfId="47" priority="355" operator="equal">
      <formula>44</formula>
    </cfRule>
  </conditionalFormatting>
  <conditionalFormatting sqref="V279:X279">
    <cfRule type="cellIs" dxfId="46" priority="362" operator="lessThanOrEqual">
      <formula>30</formula>
    </cfRule>
    <cfRule type="cellIs" dxfId="45" priority="363" operator="greaterThan">
      <formula>30</formula>
    </cfRule>
  </conditionalFormatting>
  <conditionalFormatting sqref="V296:X298">
    <cfRule type="cellIs" dxfId="44" priority="342" stopIfTrue="1" operator="equal">
      <formula>0</formula>
    </cfRule>
    <cfRule type="cellIs" dxfId="43" priority="343" operator="notEqual">
      <formula>44</formula>
    </cfRule>
    <cfRule type="cellIs" dxfId="42" priority="344" operator="equal">
      <formula>44</formula>
    </cfRule>
  </conditionalFormatting>
  <conditionalFormatting sqref="V299:X299">
    <cfRule type="cellIs" dxfId="41" priority="351" operator="lessThanOrEqual">
      <formula>30</formula>
    </cfRule>
    <cfRule type="cellIs" dxfId="40" priority="352" operator="greaterThan">
      <formula>30</formula>
    </cfRule>
  </conditionalFormatting>
  <conditionalFormatting sqref="V316:X318">
    <cfRule type="cellIs" dxfId="39" priority="331" stopIfTrue="1" operator="equal">
      <formula>0</formula>
    </cfRule>
    <cfRule type="cellIs" dxfId="38" priority="332" operator="notEqual">
      <formula>44</formula>
    </cfRule>
    <cfRule type="cellIs" dxfId="37" priority="333" operator="equal">
      <formula>44</formula>
    </cfRule>
  </conditionalFormatting>
  <conditionalFormatting sqref="V319:X319">
    <cfRule type="cellIs" dxfId="36" priority="340" operator="lessThanOrEqual">
      <formula>30</formula>
    </cfRule>
    <cfRule type="cellIs" dxfId="35" priority="341" operator="greaterThan">
      <formula>30</formula>
    </cfRule>
  </conditionalFormatting>
  <conditionalFormatting sqref="V336:X338">
    <cfRule type="cellIs" dxfId="34" priority="320" stopIfTrue="1" operator="equal">
      <formula>0</formula>
    </cfRule>
    <cfRule type="cellIs" dxfId="33" priority="321" operator="notEqual">
      <formula>44</formula>
    </cfRule>
    <cfRule type="cellIs" dxfId="32" priority="322" operator="equal">
      <formula>44</formula>
    </cfRule>
  </conditionalFormatting>
  <conditionalFormatting sqref="V339:X339">
    <cfRule type="cellIs" dxfId="31" priority="329" operator="lessThanOrEqual">
      <formula>30</formula>
    </cfRule>
    <cfRule type="cellIs" dxfId="30" priority="330" operator="greaterThan">
      <formula>30</formula>
    </cfRule>
  </conditionalFormatting>
  <conditionalFormatting sqref="V356:X358">
    <cfRule type="cellIs" dxfId="29" priority="309" stopIfTrue="1" operator="equal">
      <formula>0</formula>
    </cfRule>
    <cfRule type="cellIs" dxfId="28" priority="310" operator="notEqual">
      <formula>44</formula>
    </cfRule>
    <cfRule type="cellIs" dxfId="27" priority="311" operator="equal">
      <formula>44</formula>
    </cfRule>
  </conditionalFormatting>
  <conditionalFormatting sqref="V359:X359">
    <cfRule type="cellIs" dxfId="26" priority="318" operator="lessThanOrEqual">
      <formula>30</formula>
    </cfRule>
    <cfRule type="cellIs" dxfId="25" priority="319" operator="greaterThan">
      <formula>30</formula>
    </cfRule>
  </conditionalFormatting>
  <conditionalFormatting sqref="V376:X378">
    <cfRule type="cellIs" dxfId="24" priority="298" stopIfTrue="1" operator="equal">
      <formula>0</formula>
    </cfRule>
    <cfRule type="cellIs" dxfId="23" priority="299" operator="notEqual">
      <formula>44</formula>
    </cfRule>
    <cfRule type="cellIs" dxfId="22" priority="300" operator="equal">
      <formula>44</formula>
    </cfRule>
  </conditionalFormatting>
  <conditionalFormatting sqref="V379:X379">
    <cfRule type="cellIs" dxfId="21" priority="307" operator="lessThanOrEqual">
      <formula>30</formula>
    </cfRule>
    <cfRule type="cellIs" dxfId="20" priority="308" operator="greaterThan">
      <formula>30</formula>
    </cfRule>
  </conditionalFormatting>
  <conditionalFormatting sqref="V396:X398">
    <cfRule type="cellIs" dxfId="19" priority="287" stopIfTrue="1" operator="equal">
      <formula>0</formula>
    </cfRule>
    <cfRule type="cellIs" dxfId="18" priority="288" operator="notEqual">
      <formula>44</formula>
    </cfRule>
    <cfRule type="cellIs" dxfId="17" priority="289" operator="equal">
      <formula>44</formula>
    </cfRule>
  </conditionalFormatting>
  <conditionalFormatting sqref="V399:X399">
    <cfRule type="cellIs" dxfId="16" priority="296" operator="lessThanOrEqual">
      <formula>30</formula>
    </cfRule>
    <cfRule type="cellIs" dxfId="15" priority="297" operator="greaterThan">
      <formula>30</formula>
    </cfRule>
  </conditionalFormatting>
  <conditionalFormatting sqref="V416:X418">
    <cfRule type="cellIs" dxfId="14" priority="276" stopIfTrue="1" operator="equal">
      <formula>0</formula>
    </cfRule>
    <cfRule type="cellIs" dxfId="13" priority="277" operator="notEqual">
      <formula>44</formula>
    </cfRule>
    <cfRule type="cellIs" dxfId="12" priority="278" operator="equal">
      <formula>44</formula>
    </cfRule>
  </conditionalFormatting>
  <conditionalFormatting sqref="V419:X419">
    <cfRule type="cellIs" dxfId="11" priority="285" operator="lessThanOrEqual">
      <formula>30</formula>
    </cfRule>
    <cfRule type="cellIs" dxfId="10" priority="286" operator="greaterThan">
      <formula>30</formula>
    </cfRule>
  </conditionalFormatting>
  <conditionalFormatting sqref="V436:X438">
    <cfRule type="cellIs" dxfId="9" priority="265" stopIfTrue="1" operator="equal">
      <formula>0</formula>
    </cfRule>
    <cfRule type="cellIs" dxfId="8" priority="266" operator="notEqual">
      <formula>44</formula>
    </cfRule>
    <cfRule type="cellIs" dxfId="7" priority="267" operator="equal">
      <formula>44</formula>
    </cfRule>
  </conditionalFormatting>
  <conditionalFormatting sqref="V439:X439">
    <cfRule type="cellIs" dxfId="6" priority="274" operator="lessThanOrEqual">
      <formula>30</formula>
    </cfRule>
    <cfRule type="cellIs" dxfId="5" priority="275" operator="greaterThan">
      <formula>30</formula>
    </cfRule>
  </conditionalFormatting>
  <conditionalFormatting sqref="V456:X458">
    <cfRule type="cellIs" dxfId="4" priority="254" stopIfTrue="1" operator="equal">
      <formula>0</formula>
    </cfRule>
    <cfRule type="cellIs" dxfId="3" priority="255" operator="notEqual">
      <formula>44</formula>
    </cfRule>
    <cfRule type="cellIs" dxfId="2" priority="256" operator="equal">
      <formula>44</formula>
    </cfRule>
  </conditionalFormatting>
  <conditionalFormatting sqref="V459:X459">
    <cfRule type="cellIs" dxfId="1" priority="263" operator="lessThanOrEqual">
      <formula>30</formula>
    </cfRule>
    <cfRule type="cellIs" dxfId="0" priority="264" operator="greaterThan">
      <formula>30</formula>
    </cfRule>
  </conditionalFormatting>
  <dataValidations xWindow="467" yWindow="249" count="8">
    <dataValidation type="whole" operator="notEqual" allowBlank="1" showInputMessage="1" showErrorMessage="1" errorTitle="kk" error="jj" promptTitle="hh" prompt="hhh" sqref="U21:U22" xr:uid="{10DE2010-12CF-4B57-8A98-D72631061F53}">
      <formula1>S21&amp;E18</formula1>
    </dataValidation>
    <dataValidation type="list" allowBlank="1" showInputMessage="1" showErrorMessage="1" error="Aktivitet skal vælges fra rullemenu. Udfører en deltager mere end en aktvitetstype, skal der laves et budget for hver aktivitetstype." sqref="B442 B422 B382 B362 B342 B322 B302 B282 B262 B242 B222 B202" xr:uid="{31EA4E5B-D797-4718-AD7D-9C741807CD2D}">
      <formula1>$W$10:$W$13</formula1>
    </dataValidation>
    <dataValidation type="list" allowBlank="1" showInputMessage="1" showErrorMessage="1" error="Virksomhedsstørrelse skal vælges fra rullemenu. " sqref="E441 E17 E37 E55 E421 E73 E91 E109 E127 E145 E163 E221 E241 E261 E281 E301 E321 E341 E361 E381 E401 E181" xr:uid="{50E01C15-D0E7-437D-B0DF-41CA57C859B9}">
      <formula1>$U$10:$U$13</formula1>
    </dataValidation>
    <dataValidation type="list" allowBlank="1" showInputMessage="1" showErrorMessage="1" error="Virksomhedsstørrelse skal vælges fra rullemenu. _x000a_" sqref="E201" xr:uid="{CFA478CF-66A6-4723-A245-95D3DA461C8A}">
      <formula1>$U$10:$U$13</formula1>
    </dataValidation>
    <dataValidation type="list" allowBlank="1" showInputMessage="1" showErrorMessage="1" error="Aktivitet skal vælges fra rullemenu. Udfører en deltager mere end en aktvitetstype, skal der laves et budget for hver aktivitetstype._x000a_" sqref="B402" xr:uid="{F71C18BE-6DE0-45F0-B996-0017F3FFBAD4}">
      <formula1>$W$10:$W$13</formula1>
    </dataValidation>
    <dataValidation type="whole" operator="greaterThan" allowBlank="1" showInputMessage="1" showErrorMessage="1" sqref="E206:E211 E226:E231 E246:E251 E266:E271 E286:E291 E306:E311 E326:E331 E346:E351 E366:E371 E386:E391 E406:E411 E426:E431 E446:E451 E43 E60:E61 E79 E96:E97 E114:E115 E132:E133 E150:E151 E168:E169 E186:E187" xr:uid="{3B379DC4-3D06-48BA-B08F-EB8BB1577332}">
      <formula1>J37</formula1>
    </dataValidation>
    <dataValidation type="whole" operator="greaterThan" allowBlank="1" showInputMessage="1" showErrorMessage="1" sqref="E44 E62 E80 E98 E116 E134 E152 E170 E188" xr:uid="{E1F99196-C291-489B-A180-A39D62D6F134}">
      <formula1>#REF!</formula1>
    </dataValidation>
    <dataValidation type="whole" operator="greaterThan" allowBlank="1" showInputMessage="1" showErrorMessage="1" sqref="E24:E28 E45:E47 E63:E65 E81:E83 E99:E101 E117:E119 E135:E137 E153:E155 E171:E173 E189:E191" xr:uid="{C5ED66AD-B699-47B9-A468-928974D5FD57}">
      <formula1>J17</formula1>
    </dataValidation>
  </dataValidations>
  <pageMargins left="0.6692913385826772" right="0.51181102362204722" top="0.35433070866141736" bottom="0.27559055118110237" header="0.31496062992125984" footer="0.31496062992125984"/>
  <pageSetup paperSize="8" scale="75" orientation="landscape" r:id="rId1"/>
  <rowBreaks count="7" manualBreakCount="7">
    <brk id="54" max="16383" man="1"/>
    <brk id="108" max="16383" man="1"/>
    <brk id="162" max="16383" man="1"/>
    <brk id="220" max="17" man="1"/>
    <brk id="280" max="17" man="1"/>
    <brk id="340" max="17" man="1"/>
    <brk id="400" max="17" man="1"/>
  </rowBreaks>
  <colBreaks count="1" manualBreakCount="1">
    <brk id="20" max="47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Label 3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20</xdr:row>
                    <xdr:rowOff>31750</xdr:rowOff>
                  </from>
                  <to>
                    <xdr:col>13</xdr:col>
                    <xdr:colOff>419100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" name="Label 53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39</xdr:row>
                    <xdr:rowOff>31750</xdr:rowOff>
                  </from>
                  <to>
                    <xdr:col>13</xdr:col>
                    <xdr:colOff>419100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6" name="Label 55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57</xdr:row>
                    <xdr:rowOff>31750</xdr:rowOff>
                  </from>
                  <to>
                    <xdr:col>13</xdr:col>
                    <xdr:colOff>419100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7" name="Label 56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75</xdr:row>
                    <xdr:rowOff>31750</xdr:rowOff>
                  </from>
                  <to>
                    <xdr:col>13</xdr:col>
                    <xdr:colOff>419100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8" name="Label 57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93</xdr:row>
                    <xdr:rowOff>31750</xdr:rowOff>
                  </from>
                  <to>
                    <xdr:col>13</xdr:col>
                    <xdr:colOff>419100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9" name="Label 58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111</xdr:row>
                    <xdr:rowOff>31750</xdr:rowOff>
                  </from>
                  <to>
                    <xdr:col>13</xdr:col>
                    <xdr:colOff>419100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" name="Label 59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129</xdr:row>
                    <xdr:rowOff>31750</xdr:rowOff>
                  </from>
                  <to>
                    <xdr:col>13</xdr:col>
                    <xdr:colOff>419100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1" name="Label 60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147</xdr:row>
                    <xdr:rowOff>31750</xdr:rowOff>
                  </from>
                  <to>
                    <xdr:col>13</xdr:col>
                    <xdr:colOff>419100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2" name="Label 61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165</xdr:row>
                    <xdr:rowOff>57150</xdr:rowOff>
                  </from>
                  <to>
                    <xdr:col>13</xdr:col>
                    <xdr:colOff>419100</xdr:colOff>
                    <xdr:row>176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3" name="Label 62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183</xdr:row>
                    <xdr:rowOff>31750</xdr:rowOff>
                  </from>
                  <to>
                    <xdr:col>13</xdr:col>
                    <xdr:colOff>419100</xdr:colOff>
                    <xdr:row>194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6"/>
  <sheetViews>
    <sheetView workbookViewId="0">
      <selection activeCell="L30" sqref="L30"/>
    </sheetView>
  </sheetViews>
  <sheetFormatPr defaultRowHeight="14" x14ac:dyDescent="0.3"/>
  <cols>
    <col min="1" max="1" width="25.25" customWidth="1"/>
    <col min="2" max="2" width="26.75" bestFit="1" customWidth="1"/>
    <col min="3" max="18" width="6.33203125" customWidth="1"/>
    <col min="19" max="20" width="25.33203125" customWidth="1"/>
  </cols>
  <sheetData>
    <row r="1" spans="1:21" x14ac:dyDescent="0.3">
      <c r="A1" s="4"/>
      <c r="B1" s="8"/>
      <c r="C1" s="8"/>
      <c r="D1" s="9"/>
      <c r="E1" s="9"/>
      <c r="F1" s="9"/>
      <c r="G1" s="9"/>
      <c r="H1" s="9"/>
      <c r="I1" s="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" x14ac:dyDescent="0.4">
      <c r="A2" s="115" t="s">
        <v>67</v>
      </c>
      <c r="B2" s="116"/>
      <c r="C2" s="2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3">
      <c r="A3" s="10"/>
      <c r="B3" s="11"/>
      <c r="C3" s="1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9"/>
    </row>
    <row r="4" spans="1:21" x14ac:dyDescent="0.3">
      <c r="A4" s="11"/>
      <c r="B4" s="11"/>
      <c r="C4" s="213" t="s">
        <v>54</v>
      </c>
      <c r="D4" s="214"/>
      <c r="E4" s="214"/>
      <c r="F4" s="215"/>
      <c r="G4" s="213" t="s">
        <v>54</v>
      </c>
      <c r="H4" s="214"/>
      <c r="I4" s="214"/>
      <c r="J4" s="215"/>
      <c r="K4" s="213" t="s">
        <v>54</v>
      </c>
      <c r="L4" s="214"/>
      <c r="M4" s="214"/>
      <c r="N4" s="215"/>
      <c r="O4" s="213" t="s">
        <v>54</v>
      </c>
      <c r="P4" s="214"/>
      <c r="Q4" s="214"/>
      <c r="R4" s="215"/>
      <c r="S4" s="13"/>
      <c r="T4" s="14"/>
      <c r="U4" s="9"/>
    </row>
    <row r="5" spans="1:21" ht="22.15" customHeight="1" x14ac:dyDescent="0.3">
      <c r="A5" s="23"/>
      <c r="B5" s="24" t="s">
        <v>39</v>
      </c>
      <c r="C5" s="71" t="s">
        <v>12</v>
      </c>
      <c r="D5" s="25" t="s">
        <v>10</v>
      </c>
      <c r="E5" s="25" t="s">
        <v>11</v>
      </c>
      <c r="F5" s="25" t="s">
        <v>9</v>
      </c>
      <c r="G5" s="26" t="s">
        <v>12</v>
      </c>
      <c r="H5" s="27" t="s">
        <v>10</v>
      </c>
      <c r="I5" s="27" t="s">
        <v>13</v>
      </c>
      <c r="J5" s="28" t="s">
        <v>9</v>
      </c>
      <c r="K5" s="26" t="s">
        <v>12</v>
      </c>
      <c r="L5" s="27" t="s">
        <v>10</v>
      </c>
      <c r="M5" s="27" t="s">
        <v>11</v>
      </c>
      <c r="N5" s="28" t="s">
        <v>9</v>
      </c>
      <c r="O5" s="25" t="s">
        <v>12</v>
      </c>
      <c r="P5" s="25" t="s">
        <v>10</v>
      </c>
      <c r="Q5" s="25" t="s">
        <v>11</v>
      </c>
      <c r="R5" s="25" t="s">
        <v>9</v>
      </c>
      <c r="S5" s="29" t="s">
        <v>17</v>
      </c>
      <c r="T5" s="7" t="s">
        <v>34</v>
      </c>
      <c r="U5" s="9"/>
    </row>
    <row r="6" spans="1:21" x14ac:dyDescent="0.3">
      <c r="A6" s="30" t="s">
        <v>40</v>
      </c>
      <c r="B6" s="30"/>
      <c r="C6" s="3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14"/>
      <c r="T6" s="112"/>
      <c r="U6" s="9"/>
    </row>
    <row r="7" spans="1:21" x14ac:dyDescent="0.3">
      <c r="A7" s="16" t="s">
        <v>38</v>
      </c>
      <c r="B7" s="32"/>
      <c r="C7" s="3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13"/>
      <c r="T7" s="16"/>
      <c r="U7" s="9"/>
    </row>
    <row r="8" spans="1:21" x14ac:dyDescent="0.3">
      <c r="A8" s="16" t="s">
        <v>19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13"/>
      <c r="T8" s="16"/>
      <c r="U8" s="9"/>
    </row>
    <row r="9" spans="1:21" x14ac:dyDescent="0.3">
      <c r="A9" s="16" t="s">
        <v>20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7"/>
      <c r="T9" s="11"/>
      <c r="U9" s="9"/>
    </row>
    <row r="10" spans="1:21" x14ac:dyDescent="0.3">
      <c r="A10" s="16" t="s">
        <v>42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7"/>
      <c r="T10" s="11"/>
      <c r="U10" s="9"/>
    </row>
    <row r="11" spans="1:21" x14ac:dyDescent="0.3">
      <c r="A11" s="1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7"/>
      <c r="T11" s="11"/>
      <c r="U11" s="9"/>
    </row>
    <row r="12" spans="1:21" x14ac:dyDescent="0.3">
      <c r="A12" s="16" t="s">
        <v>41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7"/>
      <c r="T12" s="11"/>
      <c r="U12" s="9"/>
    </row>
    <row r="13" spans="1:21" x14ac:dyDescent="0.3">
      <c r="A13" s="16" t="s">
        <v>43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7"/>
      <c r="T13" s="11"/>
      <c r="U13" s="9"/>
    </row>
    <row r="14" spans="1:21" x14ac:dyDescent="0.3">
      <c r="A14" s="16" t="s">
        <v>45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7" t="s">
        <v>14</v>
      </c>
      <c r="T14" s="10" t="s">
        <v>15</v>
      </c>
      <c r="U14" s="9"/>
    </row>
    <row r="15" spans="1:21" x14ac:dyDescent="0.3">
      <c r="A15" s="34" t="s">
        <v>6</v>
      </c>
      <c r="B15" s="30"/>
      <c r="C15" s="3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14"/>
      <c r="T15" s="30"/>
      <c r="U15" s="9"/>
    </row>
    <row r="16" spans="1:21" x14ac:dyDescent="0.3">
      <c r="A16" s="16" t="s">
        <v>21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13"/>
      <c r="T16" s="11"/>
      <c r="U16" s="9"/>
    </row>
    <row r="17" spans="1:21" x14ac:dyDescent="0.3">
      <c r="A17" s="16" t="s">
        <v>22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13"/>
      <c r="T17" s="11"/>
      <c r="U17" s="9"/>
    </row>
    <row r="18" spans="1:21" x14ac:dyDescent="0.3">
      <c r="A18" s="16" t="s">
        <v>23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7"/>
      <c r="T18" s="11"/>
      <c r="U18" s="9"/>
    </row>
    <row r="19" spans="1:21" x14ac:dyDescent="0.3">
      <c r="A19" s="16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7"/>
      <c r="T19" s="11"/>
      <c r="U19" s="9"/>
    </row>
    <row r="20" spans="1:21" x14ac:dyDescent="0.3">
      <c r="A20" s="16" t="s">
        <v>41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7"/>
      <c r="T20" s="11"/>
      <c r="U20" s="9"/>
    </row>
    <row r="21" spans="1:21" x14ac:dyDescent="0.3">
      <c r="A21" s="16" t="s">
        <v>65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7"/>
      <c r="T21" s="11"/>
      <c r="U21" s="9"/>
    </row>
    <row r="22" spans="1:21" x14ac:dyDescent="0.3">
      <c r="A22" s="16" t="s">
        <v>66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 t="s">
        <v>14</v>
      </c>
      <c r="T22" s="11" t="s">
        <v>15</v>
      </c>
      <c r="U22" s="9"/>
    </row>
    <row r="23" spans="1:21" x14ac:dyDescent="0.3">
      <c r="A23" s="34" t="s">
        <v>7</v>
      </c>
      <c r="B23" s="30"/>
      <c r="C23" s="31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5"/>
      <c r="T23" s="30"/>
      <c r="U23" s="9"/>
    </row>
    <row r="24" spans="1:21" x14ac:dyDescent="0.3">
      <c r="A24" s="16" t="s">
        <v>24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36"/>
      <c r="T24" s="37"/>
      <c r="U24" s="9"/>
    </row>
    <row r="25" spans="1:21" x14ac:dyDescent="0.3">
      <c r="A25" s="16" t="s">
        <v>25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7"/>
      <c r="T25" s="11"/>
      <c r="U25" s="9"/>
    </row>
    <row r="26" spans="1:21" x14ac:dyDescent="0.3">
      <c r="A26" s="16" t="s">
        <v>26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7"/>
      <c r="T26" s="11"/>
      <c r="U26" s="9"/>
    </row>
    <row r="27" spans="1:21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7"/>
      <c r="T27" s="11"/>
      <c r="U27" s="9"/>
    </row>
    <row r="28" spans="1:21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7" t="s">
        <v>14</v>
      </c>
      <c r="T28" s="11" t="s">
        <v>15</v>
      </c>
      <c r="U28" s="9"/>
    </row>
    <row r="29" spans="1:21" x14ac:dyDescent="0.3">
      <c r="A29" s="34" t="s">
        <v>16</v>
      </c>
      <c r="B29" s="30"/>
      <c r="C29" s="31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5"/>
      <c r="T29" s="30"/>
      <c r="U29" s="9"/>
    </row>
    <row r="30" spans="1:21" x14ac:dyDescent="0.3">
      <c r="A30" s="16" t="s">
        <v>27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7"/>
      <c r="T30" s="11"/>
      <c r="U30" s="9"/>
    </row>
    <row r="31" spans="1:21" x14ac:dyDescent="0.3">
      <c r="A31" s="16" t="s">
        <v>28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7"/>
      <c r="T31" s="11"/>
      <c r="U31" s="9"/>
    </row>
    <row r="32" spans="1:21" x14ac:dyDescent="0.3">
      <c r="A32" s="16" t="s">
        <v>29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7"/>
      <c r="T32" s="11"/>
      <c r="U32" s="9"/>
    </row>
    <row r="33" spans="1:21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7" t="s">
        <v>14</v>
      </c>
      <c r="T33" s="11" t="s">
        <v>15</v>
      </c>
      <c r="U33" s="9"/>
    </row>
    <row r="34" spans="1:21" x14ac:dyDescent="0.3">
      <c r="A34" s="34" t="s">
        <v>8</v>
      </c>
      <c r="B34" s="30"/>
      <c r="C34" s="3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35"/>
      <c r="T34" s="30"/>
      <c r="U34" s="9"/>
    </row>
    <row r="35" spans="1:21" x14ac:dyDescent="0.3">
      <c r="A35" s="16" t="s">
        <v>30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7"/>
      <c r="T35" s="11"/>
      <c r="U35" s="9"/>
    </row>
    <row r="36" spans="1:21" x14ac:dyDescent="0.3">
      <c r="A36" s="16" t="s">
        <v>31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7"/>
      <c r="T36" s="11"/>
      <c r="U36" s="9"/>
    </row>
    <row r="37" spans="1:21" x14ac:dyDescent="0.3">
      <c r="A37" s="16" t="s">
        <v>32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8"/>
      <c r="T37" s="11"/>
      <c r="U37" s="9"/>
    </row>
    <row r="38" spans="1:21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7" t="s">
        <v>14</v>
      </c>
      <c r="T38" s="11" t="s">
        <v>15</v>
      </c>
      <c r="U38" s="9"/>
    </row>
    <row r="39" spans="1:21" x14ac:dyDescent="0.3">
      <c r="A39" s="19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3"/>
      <c r="T39" s="14"/>
      <c r="U39" s="9"/>
    </row>
    <row r="40" spans="1:21" x14ac:dyDescent="0.3">
      <c r="A40" s="6" t="s">
        <v>44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5" t="s">
        <v>52</v>
      </c>
      <c r="T40" s="97" t="s">
        <v>33</v>
      </c>
      <c r="U40" s="9"/>
    </row>
    <row r="41" spans="1:2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8"/>
    </row>
    <row r="42" spans="1:2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8"/>
      <c r="U42" s="8"/>
    </row>
    <row r="43" spans="1:2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11"/>
      <c r="T50" s="9"/>
      <c r="U50" s="9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</sheetData>
  <mergeCells count="4">
    <mergeCell ref="C4:F4"/>
    <mergeCell ref="G4:J4"/>
    <mergeCell ref="K4:N4"/>
    <mergeCell ref="O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budgetoversigt</vt:lpstr>
      <vt:lpstr>Gantt-diagram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2015-06-18T19:45:14Z</dcterms:created>
  <dcterms:modified xsi:type="dcterms:W3CDTF">2026-05-27T11:39:08Z</dcterms:modified>
</cp:coreProperties>
</file>